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506" windowWidth="7620" windowHeight="8190" activeTab="4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Y24" sheetId="5" r:id="rId5"/>
  </sheets>
  <definedNames>
    <definedName name="_xlnm.Print_Area" localSheetId="3">'TOTAL-2'!$A$1:$I$34</definedName>
    <definedName name="_xlnm.Print_Area" localSheetId="4">'Y24'!$G$1:$O$34</definedName>
  </definedNames>
  <calcPr fullCalcOnLoad="1"/>
</workbook>
</file>

<file path=xl/sharedStrings.xml><?xml version="1.0" encoding="utf-8"?>
<sst xmlns="http://schemas.openxmlformats.org/spreadsheetml/2006/main" count="221" uniqueCount="121">
  <si>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</si>
  <si>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</si>
  <si>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</si>
  <si>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</si>
  <si>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</si>
  <si>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</si>
  <si>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</si>
  <si>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</si>
  <si>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</si>
  <si>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</si>
  <si>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</si>
  <si>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</si>
  <si>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</si>
  <si>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</si>
  <si>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</si>
  <si>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</si>
  <si>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</si>
  <si>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</si>
  <si>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</si>
  <si>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</si>
  <si>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</si>
  <si>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</si>
  <si>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YEAR97</t>
  </si>
  <si>
    <t>Measurements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</si>
  <si>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</si>
  <si>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</si>
  <si>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</si>
  <si>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</si>
  <si>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</si>
  <si>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</si>
  <si>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</si>
  <si>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</si>
  <si>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</si>
  <si>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</si>
  <si>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</si>
  <si>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</si>
  <si>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</si>
  <si>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</si>
  <si>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</si>
  <si>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</si>
  <si>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</si>
  <si>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Phayao</t>
  </si>
  <si>
    <t>Computed by        Suntanee</t>
  </si>
  <si>
    <t>Checked by          Preecha</t>
  </si>
  <si>
    <t>1-3</t>
  </si>
  <si>
    <t>4-6</t>
  </si>
  <si>
    <t>7,9,11</t>
  </si>
  <si>
    <t>1 - 3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</si>
  <si>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</si>
  <si>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</si>
  <si>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</si>
  <si>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</si>
  <si>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</si>
  <si>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</si>
  <si>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</si>
  <si>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</si>
  <si>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</si>
  <si>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</si>
  <si>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</si>
  <si>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</si>
  <si>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</si>
  <si>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</si>
  <si>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</si>
  <si>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</si>
  <si>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</si>
  <si>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เดือน ธ.ค. ไม่ใด้สำรวจตะกอน</t>
  </si>
  <si>
    <t>เดือน มี.ค. ไม่ใด้สำรวจตะกอนเนื่องจากน้ำไม่ใหล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</si>
  <si>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</si>
  <si>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</si>
  <si>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</si>
  <si>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</si>
  <si>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</si>
  <si>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</si>
  <si>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</si>
  <si>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</si>
  <si>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</si>
  <si>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</si>
  <si>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</si>
  <si>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</si>
  <si>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</si>
  <si>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</si>
  <si>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</si>
  <si>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</si>
  <si>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</si>
  <si>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</si>
  <si>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</si>
  <si>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</si>
  <si>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</si>
  <si>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</si>
  <si>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</si>
  <si>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เดือน เม.ย ไม่ใด้สำรวจตะกอนเนื่องจากน้ำไม่ใหล</t>
  </si>
  <si>
    <t>River......Nam Pi................................................................................</t>
  </si>
  <si>
    <t>Station..... Y.24...... Water year-2015</t>
  </si>
  <si>
    <t>Nam Pi</t>
  </si>
  <si>
    <t>A.Chiang Muan</t>
  </si>
  <si>
    <t>Zero Gage 257.765 M.msl.</t>
  </si>
  <si>
    <t>ธ.คน้ำไม่ใหล</t>
  </si>
  <si>
    <t>เมยน้ำไม่ใหล</t>
  </si>
  <si>
    <t>การคำนวณตะกอน สถานี   Y.24</t>
  </si>
  <si>
    <t>55-57</t>
  </si>
  <si>
    <t>58-60</t>
  </si>
  <si>
    <t>61-63</t>
  </si>
  <si>
    <t>64-66</t>
  </si>
  <si>
    <t>.</t>
  </si>
  <si>
    <t>.0000000000000000000000000000000000000000000000000000000000000000000000000000000000000000000000000.</t>
  </si>
  <si>
    <t>.000000000000000000000000000000000000000000000000000..</t>
  </si>
  <si>
    <t xml:space="preserve">.......... </t>
  </si>
  <si>
    <r>
      <t>Drainage Area.......590............................Km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</si>
  <si>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เดือน ธ.ค ไม่สำรวจตะกอน</t>
  </si>
  <si>
    <t>เดือน ม.ค ไม่สำรวจตะกอนเนื่องจากน้ำไม่ใหล</t>
  </si>
  <si>
    <t>ไม่ได้สำรวจตะกอนเนื่องจากน้ำไม่ใหล</t>
  </si>
  <si>
    <t>67-69</t>
  </si>
  <si>
    <t>70-72</t>
  </si>
  <si>
    <t>73-75</t>
  </si>
  <si>
    <t>76-78</t>
  </si>
  <si>
    <t>79-81</t>
  </si>
  <si>
    <t>ธ.ค-ม.ค</t>
  </si>
  <si>
    <t>82-84</t>
  </si>
  <si>
    <t>85-87</t>
  </si>
  <si>
    <t>Station  Y.24  Water year 2018</t>
  </si>
  <si>
    <r>
      <t>Drainage Area 590 Km.</t>
    </r>
    <r>
      <rPr>
        <vertAlign val="superscript"/>
        <sz val="14"/>
        <rFont val="DilleniaUPC"/>
        <family val="1"/>
      </rPr>
      <t>2</t>
    </r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</si>
</sst>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mmm\-yyyy"/>
    <numFmt numFmtId="198" formatCode="0.0000"/>
    <numFmt numFmtId="199" formatCode="[$-41E]d\ mmmm\ yyyy"/>
    <numFmt numFmtId="200" formatCode="[$-107041E]d\ mmm\ yy;@"/>
    <numFmt numFmtId="201" formatCode="[$-101041E]d\ mmm\ yy;@"/>
    <numFmt numFmtId="202" formatCode="0.000000"/>
  </numFmts>
  <fonts count="66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AngsanaUPC"/>
      <family val="1"/>
    </font>
    <font>
      <sz val="14"/>
      <name val="Dillen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u val="single"/>
      <sz val="10.5"/>
      <color indexed="12"/>
      <name val="CordiaUPC"/>
      <family val="2"/>
    </font>
    <font>
      <u val="single"/>
      <sz val="10.5"/>
      <color indexed="36"/>
      <name val="CordiaUPC"/>
      <family val="2"/>
    </font>
    <font>
      <sz val="12"/>
      <name val="CordiaUPC"/>
      <family val="1"/>
    </font>
    <font>
      <sz val="8"/>
      <name val="CordiaUPC"/>
      <family val="2"/>
    </font>
    <font>
      <b/>
      <sz val="14"/>
      <name val="AngsanaUPC"/>
      <family val="1"/>
    </font>
    <font>
      <sz val="14"/>
      <name val="Angsana New"/>
      <family val="1"/>
    </font>
    <font>
      <sz val="20"/>
      <name val="CordiaUPC"/>
      <family val="1"/>
    </font>
    <font>
      <sz val="18"/>
      <name val="CordiaUPC"/>
      <family val="1"/>
    </font>
    <font>
      <sz val="12"/>
      <name val="DilleniaUPC"/>
      <family val="1"/>
    </font>
    <font>
      <sz val="16"/>
      <color indexed="8"/>
      <name val="DilleniaUPC"/>
      <family val="0"/>
    </font>
    <font>
      <sz val="16"/>
      <color indexed="8"/>
      <name val="AngsanaUPC"/>
      <family val="0"/>
    </font>
    <font>
      <sz val="12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sz val="10.1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58" fillId="23" borderId="1" applyNumberFormat="0" applyAlignment="0" applyProtection="0"/>
    <xf numFmtId="0" fontId="59" fillId="24" borderId="0" applyNumberFormat="0" applyBorder="0" applyAlignment="0" applyProtection="0"/>
    <xf numFmtId="0" fontId="60" fillId="0" borderId="4" applyNumberFormat="0" applyFill="0" applyAlignment="0" applyProtection="0"/>
    <xf numFmtId="0" fontId="6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5" fillId="0" borderId="0" xfId="39" applyFont="1">
      <alignment/>
      <protection/>
    </xf>
    <xf numFmtId="0" fontId="5" fillId="0" borderId="0" xfId="39" applyFont="1" applyAlignment="1">
      <alignment horizontal="center"/>
      <protection/>
    </xf>
    <xf numFmtId="0" fontId="5" fillId="0" borderId="0" xfId="39" applyFont="1" applyAlignment="1">
      <alignment horizontal="centerContinuous"/>
      <protection/>
    </xf>
    <xf numFmtId="0" fontId="5" fillId="0" borderId="10" xfId="39" applyFont="1" applyBorder="1" applyAlignment="1">
      <alignment horizontal="centerContinuous" vertical="center"/>
      <protection/>
    </xf>
    <xf numFmtId="0" fontId="5" fillId="0" borderId="11" xfId="39" applyFont="1" applyBorder="1" applyAlignment="1">
      <alignment horizontal="center"/>
      <protection/>
    </xf>
    <xf numFmtId="0" fontId="5" fillId="0" borderId="12" xfId="39" applyFont="1" applyBorder="1" applyAlignment="1">
      <alignment horizontal="center" vertical="center"/>
      <protection/>
    </xf>
    <xf numFmtId="0" fontId="5" fillId="0" borderId="0" xfId="39" applyFont="1" applyAlignment="1">
      <alignment/>
      <protection/>
    </xf>
    <xf numFmtId="191" fontId="5" fillId="0" borderId="0" xfId="39" applyNumberFormat="1" applyFont="1">
      <alignment/>
      <protection/>
    </xf>
    <xf numFmtId="0" fontId="5" fillId="0" borderId="13" xfId="39" applyFont="1" applyBorder="1" applyAlignment="1" quotePrefix="1">
      <alignment horizontal="center"/>
      <protection/>
    </xf>
    <xf numFmtId="0" fontId="5" fillId="0" borderId="0" xfId="39" applyFont="1" applyBorder="1" applyAlignment="1">
      <alignment horizontal="center"/>
      <protection/>
    </xf>
    <xf numFmtId="0" fontId="5" fillId="0" borderId="0" xfId="39" applyFont="1" applyBorder="1">
      <alignment/>
      <protection/>
    </xf>
    <xf numFmtId="0" fontId="5" fillId="0" borderId="0" xfId="39" applyFont="1" applyBorder="1" applyAlignment="1" quotePrefix="1">
      <alignment horizontal="center"/>
      <protection/>
    </xf>
    <xf numFmtId="191" fontId="5" fillId="0" borderId="0" xfId="39" applyNumberFormat="1" applyFont="1" applyAlignment="1">
      <alignment horizontal="centerContinuous"/>
      <protection/>
    </xf>
    <xf numFmtId="191" fontId="5" fillId="0" borderId="0" xfId="39" applyNumberFormat="1" applyFont="1" applyBorder="1" applyAlignment="1">
      <alignment horizontal="center"/>
      <protection/>
    </xf>
    <xf numFmtId="191" fontId="5" fillId="0" borderId="0" xfId="39" applyNumberFormat="1" applyFont="1" applyBorder="1">
      <alignment/>
      <protection/>
    </xf>
    <xf numFmtId="191" fontId="5" fillId="0" borderId="0" xfId="39" applyNumberFormat="1" applyFont="1" applyBorder="1" applyAlignment="1" quotePrefix="1">
      <alignment horizontal="center"/>
      <protection/>
    </xf>
    <xf numFmtId="0" fontId="9" fillId="0" borderId="0" xfId="50" applyFont="1">
      <alignment/>
      <protection/>
    </xf>
    <xf numFmtId="2" fontId="9" fillId="0" borderId="14" xfId="50" applyNumberFormat="1" applyFont="1" applyFill="1" applyBorder="1" applyAlignment="1" applyProtection="1">
      <alignment horizontal="center" vertical="center" shrinkToFit="1"/>
      <protection/>
    </xf>
    <xf numFmtId="196" fontId="9" fillId="0" borderId="14" xfId="50" applyNumberFormat="1" applyFont="1" applyFill="1" applyBorder="1" applyAlignment="1" applyProtection="1">
      <alignment horizontal="center" vertical="center" wrapText="1"/>
      <protection/>
    </xf>
    <xf numFmtId="192" fontId="9" fillId="0" borderId="14" xfId="50" applyNumberFormat="1" applyFont="1" applyFill="1" applyBorder="1" applyAlignment="1" applyProtection="1">
      <alignment horizontal="center" vertical="center" wrapText="1"/>
      <protection/>
    </xf>
    <xf numFmtId="2" fontId="9" fillId="0" borderId="15" xfId="50" applyNumberFormat="1" applyFont="1" applyFill="1" applyBorder="1" applyAlignment="1" applyProtection="1">
      <alignment horizontal="center" vertical="center"/>
      <protection/>
    </xf>
    <xf numFmtId="0" fontId="9" fillId="0" borderId="16" xfId="50" applyFont="1" applyFill="1" applyBorder="1" applyAlignment="1" applyProtection="1">
      <alignment horizontal="center" vertical="center"/>
      <protection/>
    </xf>
    <xf numFmtId="0" fontId="9" fillId="0" borderId="17" xfId="50" applyFont="1" applyFill="1" applyBorder="1" applyAlignment="1" applyProtection="1">
      <alignment horizontal="center" vertical="center"/>
      <protection/>
    </xf>
    <xf numFmtId="196" fontId="9" fillId="0" borderId="15" xfId="50" applyNumberFormat="1" applyFont="1" applyFill="1" applyBorder="1" applyAlignment="1" applyProtection="1">
      <alignment horizontal="center" vertical="center" wrapText="1"/>
      <protection/>
    </xf>
    <xf numFmtId="192" fontId="9" fillId="0" borderId="15" xfId="50" applyNumberFormat="1" applyFont="1" applyFill="1" applyBorder="1" applyAlignment="1" applyProtection="1">
      <alignment horizontal="center" vertical="center"/>
      <protection/>
    </xf>
    <xf numFmtId="4" fontId="9" fillId="0" borderId="18" xfId="50" applyNumberFormat="1" applyFont="1" applyFill="1" applyBorder="1" applyAlignment="1" applyProtection="1">
      <alignment horizontal="center" vertical="center"/>
      <protection/>
    </xf>
    <xf numFmtId="4" fontId="9" fillId="0" borderId="19" xfId="50" applyNumberFormat="1" applyFont="1" applyFill="1" applyBorder="1" applyAlignment="1" applyProtection="1">
      <alignment horizontal="center" vertical="center"/>
      <protection/>
    </xf>
    <xf numFmtId="4" fontId="9" fillId="0" borderId="20" xfId="50" applyNumberFormat="1" applyFont="1" applyFill="1" applyBorder="1" applyAlignment="1" applyProtection="1">
      <alignment horizontal="center" vertical="center"/>
      <protection/>
    </xf>
    <xf numFmtId="0" fontId="9" fillId="33" borderId="14" xfId="50" applyFont="1" applyFill="1" applyBorder="1" applyAlignment="1" applyProtection="1" quotePrefix="1">
      <alignment horizontal="center" vertical="center"/>
      <protection/>
    </xf>
    <xf numFmtId="2" fontId="9" fillId="33" borderId="14" xfId="50" applyNumberFormat="1" applyFont="1" applyFill="1" applyBorder="1" applyAlignment="1" applyProtection="1" quotePrefix="1">
      <alignment horizontal="center" vertical="center"/>
      <protection/>
    </xf>
    <xf numFmtId="0" fontId="9" fillId="33" borderId="21" xfId="50" applyFont="1" applyFill="1" applyBorder="1" applyAlignment="1" applyProtection="1" quotePrefix="1">
      <alignment horizontal="center" vertical="center"/>
      <protection/>
    </xf>
    <xf numFmtId="0" fontId="9" fillId="33" borderId="22" xfId="50" applyFont="1" applyFill="1" applyBorder="1" applyAlignment="1" applyProtection="1" quotePrefix="1">
      <alignment horizontal="center" vertical="center"/>
      <protection/>
    </xf>
    <xf numFmtId="196" fontId="9" fillId="33" borderId="14" xfId="50" applyNumberFormat="1" applyFont="1" applyFill="1" applyBorder="1" applyAlignment="1" applyProtection="1" quotePrefix="1">
      <alignment horizontal="center" vertical="center"/>
      <protection/>
    </xf>
    <xf numFmtId="192" fontId="9" fillId="33" borderId="14" xfId="50" applyNumberFormat="1" applyFont="1" applyFill="1" applyBorder="1" applyAlignment="1" applyProtection="1" quotePrefix="1">
      <alignment horizontal="center" vertical="center"/>
      <protection/>
    </xf>
    <xf numFmtId="193" fontId="9" fillId="33" borderId="14" xfId="50" applyNumberFormat="1" applyFont="1" applyFill="1" applyBorder="1" applyAlignment="1" applyProtection="1" quotePrefix="1">
      <alignment horizontal="center" vertical="center"/>
      <protection/>
    </xf>
    <xf numFmtId="4" fontId="9" fillId="33" borderId="21" xfId="50" applyNumberFormat="1" applyFont="1" applyFill="1" applyBorder="1" applyAlignment="1" applyProtection="1">
      <alignment horizontal="center" vertical="center"/>
      <protection/>
    </xf>
    <xf numFmtId="4" fontId="9" fillId="33" borderId="23" xfId="50" applyNumberFormat="1" applyFont="1" applyFill="1" applyBorder="1" applyAlignment="1" applyProtection="1">
      <alignment horizontal="center" vertical="center"/>
      <protection/>
    </xf>
    <xf numFmtId="4" fontId="9" fillId="33" borderId="22" xfId="50" applyNumberFormat="1" applyFont="1" applyFill="1" applyBorder="1" applyAlignment="1" applyProtection="1">
      <alignment horizontal="center" vertical="center"/>
      <protection/>
    </xf>
    <xf numFmtId="0" fontId="9" fillId="0" borderId="0" xfId="50" applyFont="1" applyAlignment="1">
      <alignment horizontal="right" vertical="center"/>
      <protection/>
    </xf>
    <xf numFmtId="191" fontId="9" fillId="0" borderId="0" xfId="50" applyNumberFormat="1" applyFont="1" applyAlignment="1">
      <alignment horizontal="right" vertical="center"/>
      <protection/>
    </xf>
    <xf numFmtId="0" fontId="14" fillId="0" borderId="0" xfId="50" applyFont="1">
      <alignment/>
      <protection/>
    </xf>
    <xf numFmtId="0" fontId="4" fillId="0" borderId="0" xfId="49">
      <alignment/>
      <protection/>
    </xf>
    <xf numFmtId="0" fontId="15" fillId="0" borderId="0" xfId="49" applyFont="1" applyAlignment="1">
      <alignment horizontal="right"/>
      <protection/>
    </xf>
    <xf numFmtId="0" fontId="15" fillId="0" borderId="0" xfId="49" applyFont="1" applyAlignment="1">
      <alignment horizontal="center"/>
      <protection/>
    </xf>
    <xf numFmtId="0" fontId="15" fillId="0" borderId="0" xfId="49" applyFont="1">
      <alignment/>
      <protection/>
    </xf>
    <xf numFmtId="194" fontId="8" fillId="0" borderId="0" xfId="40" applyNumberFormat="1" applyFont="1" applyAlignment="1">
      <alignment horizontal="center"/>
      <protection/>
    </xf>
    <xf numFmtId="2" fontId="16" fillId="0" borderId="0" xfId="40" applyNumberFormat="1" applyFont="1">
      <alignment/>
      <protection/>
    </xf>
    <xf numFmtId="0" fontId="4" fillId="0" borderId="0" xfId="40" applyFont="1" applyBorder="1" applyAlignment="1">
      <alignment horizontal="center"/>
      <protection/>
    </xf>
    <xf numFmtId="0" fontId="8" fillId="0" borderId="0" xfId="40" applyFont="1">
      <alignment/>
      <protection/>
    </xf>
    <xf numFmtId="191" fontId="9" fillId="0" borderId="24" xfId="49" applyNumberFormat="1" applyFont="1" applyBorder="1">
      <alignment/>
      <protection/>
    </xf>
    <xf numFmtId="0" fontId="15" fillId="0" borderId="0" xfId="40" applyFont="1" applyAlignment="1">
      <alignment horizontal="right" vertical="center"/>
      <protection/>
    </xf>
    <xf numFmtId="0" fontId="15" fillId="0" borderId="0" xfId="40" applyFont="1" applyAlignment="1">
      <alignment horizontal="center" vertical="center"/>
      <protection/>
    </xf>
    <xf numFmtId="0" fontId="15" fillId="0" borderId="0" xfId="40" applyFont="1" applyAlignment="1">
      <alignment horizontal="left" vertical="center"/>
      <protection/>
    </xf>
    <xf numFmtId="191" fontId="4" fillId="0" borderId="0" xfId="40" applyNumberFormat="1" applyFont="1" applyBorder="1" applyAlignment="1">
      <alignment horizontal="center"/>
      <protection/>
    </xf>
    <xf numFmtId="0" fontId="8" fillId="0" borderId="0" xfId="40" applyFont="1" applyAlignment="1">
      <alignment vertical="center"/>
      <protection/>
    </xf>
    <xf numFmtId="0" fontId="4" fillId="0" borderId="0" xfId="40" applyFont="1" applyAlignment="1">
      <alignment horizontal="center" vertical="center"/>
      <protection/>
    </xf>
    <xf numFmtId="15" fontId="8" fillId="0" borderId="0" xfId="40" applyNumberFormat="1" applyFont="1">
      <alignment/>
      <protection/>
    </xf>
    <xf numFmtId="194" fontId="8" fillId="0" borderId="0" xfId="40" applyNumberFormat="1" applyFont="1">
      <alignment/>
      <protection/>
    </xf>
    <xf numFmtId="0" fontId="16" fillId="0" borderId="0" xfId="40" applyFont="1">
      <alignment/>
      <protection/>
    </xf>
    <xf numFmtId="192" fontId="5" fillId="0" borderId="0" xfId="39" applyNumberFormat="1" applyFont="1" applyBorder="1">
      <alignment/>
      <protection/>
    </xf>
    <xf numFmtId="0" fontId="5" fillId="0" borderId="25" xfId="39" applyFont="1" applyBorder="1" applyAlignment="1" quotePrefix="1">
      <alignment horizontal="center"/>
      <protection/>
    </xf>
    <xf numFmtId="0" fontId="5" fillId="0" borderId="0" xfId="0" applyFont="1" applyBorder="1" applyAlignment="1">
      <alignment horizontal="center"/>
    </xf>
    <xf numFmtId="191" fontId="5" fillId="0" borderId="0" xfId="0" applyNumberFormat="1" applyFont="1" applyBorder="1" applyAlignment="1">
      <alignment/>
    </xf>
    <xf numFmtId="191" fontId="5" fillId="0" borderId="0" xfId="0" applyNumberFormat="1" applyFont="1" applyBorder="1" applyAlignment="1">
      <alignment horizontal="right"/>
    </xf>
    <xf numFmtId="0" fontId="5" fillId="0" borderId="26" xfId="39" applyFont="1" applyBorder="1" applyAlignment="1">
      <alignment horizontal="center"/>
      <protection/>
    </xf>
    <xf numFmtId="0" fontId="5" fillId="0" borderId="26" xfId="39" applyFont="1" applyBorder="1">
      <alignment/>
      <protection/>
    </xf>
    <xf numFmtId="191" fontId="5" fillId="0" borderId="26" xfId="39" applyNumberFormat="1" applyFont="1" applyBorder="1">
      <alignment/>
      <protection/>
    </xf>
    <xf numFmtId="191" fontId="8" fillId="0" borderId="0" xfId="40" applyNumberFormat="1" applyFont="1">
      <alignment/>
      <protection/>
    </xf>
    <xf numFmtId="2" fontId="8" fillId="0" borderId="0" xfId="40" applyNumberFormat="1" applyFont="1">
      <alignment/>
      <protection/>
    </xf>
    <xf numFmtId="0" fontId="5" fillId="0" borderId="27" xfId="39" applyFont="1" applyBorder="1" applyAlignment="1">
      <alignment horizontal="center"/>
      <protection/>
    </xf>
    <xf numFmtId="0" fontId="5" fillId="0" borderId="27" xfId="39" applyFont="1" applyBorder="1">
      <alignment/>
      <protection/>
    </xf>
    <xf numFmtId="191" fontId="5" fillId="0" borderId="27" xfId="39" applyNumberFormat="1" applyFont="1" applyBorder="1">
      <alignment/>
      <protection/>
    </xf>
    <xf numFmtId="191" fontId="5" fillId="0" borderId="27" xfId="0" applyNumberFormat="1" applyFont="1" applyBorder="1" applyAlignment="1">
      <alignment/>
    </xf>
    <xf numFmtId="191" fontId="5" fillId="0" borderId="27" xfId="0" applyNumberFormat="1" applyFont="1" applyBorder="1" applyAlignment="1">
      <alignment horizontal="right"/>
    </xf>
    <xf numFmtId="191" fontId="5" fillId="0" borderId="0" xfId="39" applyNumberFormat="1" applyFont="1" applyBorder="1" applyAlignment="1">
      <alignment horizontal="right"/>
      <protection/>
    </xf>
    <xf numFmtId="16" fontId="5" fillId="0" borderId="0" xfId="39" applyNumberFormat="1" applyFont="1" applyBorder="1" applyAlignment="1">
      <alignment horizontal="center"/>
      <protection/>
    </xf>
    <xf numFmtId="191" fontId="5" fillId="0" borderId="26" xfId="39" applyNumberFormat="1" applyFont="1" applyBorder="1" applyAlignment="1">
      <alignment horizontal="right"/>
      <protection/>
    </xf>
    <xf numFmtId="201" fontId="5" fillId="0" borderId="0" xfId="39" applyNumberFormat="1" applyFont="1" applyBorder="1">
      <alignment/>
      <protection/>
    </xf>
    <xf numFmtId="201" fontId="5" fillId="0" borderId="26" xfId="39" applyNumberFormat="1" applyFont="1" applyBorder="1">
      <alignment/>
      <protection/>
    </xf>
    <xf numFmtId="49" fontId="5" fillId="0" borderId="0" xfId="0" applyNumberFormat="1" applyFont="1" applyBorder="1" applyAlignment="1">
      <alignment horizontal="center"/>
    </xf>
    <xf numFmtId="16" fontId="5" fillId="0" borderId="0" xfId="39" applyNumberFormat="1" applyFont="1" applyBorder="1" applyAlignment="1" quotePrefix="1">
      <alignment horizontal="center"/>
      <protection/>
    </xf>
    <xf numFmtId="191" fontId="5" fillId="0" borderId="28" xfId="39" applyNumberFormat="1" applyFont="1" applyBorder="1">
      <alignment/>
      <protection/>
    </xf>
    <xf numFmtId="191" fontId="5" fillId="0" borderId="28" xfId="39" applyNumberFormat="1" applyFont="1" applyBorder="1" applyAlignment="1">
      <alignment horizontal="right"/>
      <protection/>
    </xf>
    <xf numFmtId="192" fontId="5" fillId="0" borderId="26" xfId="39" applyNumberFormat="1" applyFont="1" applyBorder="1">
      <alignment/>
      <protection/>
    </xf>
    <xf numFmtId="191" fontId="19" fillId="0" borderId="0" xfId="39" applyNumberFormat="1" applyFont="1" applyBorder="1">
      <alignment/>
      <protection/>
    </xf>
    <xf numFmtId="191" fontId="5" fillId="0" borderId="29" xfId="39" applyNumberFormat="1" applyFont="1" applyBorder="1" applyAlignment="1">
      <alignment horizontal="center" vertical="center"/>
      <protection/>
    </xf>
    <xf numFmtId="191" fontId="5" fillId="0" borderId="12" xfId="39" applyNumberFormat="1" applyFont="1" applyBorder="1" applyAlignment="1">
      <alignment horizontal="center" vertical="center"/>
      <protection/>
    </xf>
    <xf numFmtId="191" fontId="5" fillId="0" borderId="25" xfId="39" applyNumberFormat="1" applyFont="1" applyBorder="1" applyAlignment="1" quotePrefix="1">
      <alignment horizontal="center"/>
      <protection/>
    </xf>
    <xf numFmtId="191" fontId="5" fillId="0" borderId="0" xfId="39" applyNumberFormat="1" applyFont="1" applyAlignment="1">
      <alignment horizontal="right"/>
      <protection/>
    </xf>
    <xf numFmtId="191" fontId="5" fillId="0" borderId="29" xfId="39" applyNumberFormat="1" applyFont="1" applyBorder="1" applyAlignment="1">
      <alignment horizontal="center" vertical="center" wrapText="1"/>
      <protection/>
    </xf>
    <xf numFmtId="191" fontId="5" fillId="0" borderId="29" xfId="39" applyNumberFormat="1" applyFont="1" applyBorder="1" applyAlignment="1">
      <alignment horizontal="right" vertical="center" wrapText="1"/>
      <protection/>
    </xf>
    <xf numFmtId="191" fontId="5" fillId="0" borderId="12" xfId="39" applyNumberFormat="1" applyFont="1" applyBorder="1" applyAlignment="1">
      <alignment horizontal="center" vertical="center" wrapText="1"/>
      <protection/>
    </xf>
    <xf numFmtId="191" fontId="5" fillId="0" borderId="30" xfId="39" applyNumberFormat="1" applyFont="1" applyBorder="1" applyAlignment="1">
      <alignment horizontal="centerContinuous" vertical="center"/>
      <protection/>
    </xf>
    <xf numFmtId="0" fontId="5" fillId="0" borderId="31" xfId="39" applyFont="1" applyBorder="1" applyAlignment="1">
      <alignment horizontal="center"/>
      <protection/>
    </xf>
    <xf numFmtId="192" fontId="5" fillId="0" borderId="32" xfId="39" applyNumberFormat="1" applyFont="1" applyBorder="1">
      <alignment/>
      <protection/>
    </xf>
    <xf numFmtId="192" fontId="5" fillId="0" borderId="33" xfId="39" applyNumberFormat="1" applyFont="1" applyBorder="1">
      <alignment/>
      <protection/>
    </xf>
    <xf numFmtId="201" fontId="6" fillId="0" borderId="0" xfId="39" applyNumberFormat="1" applyFont="1" applyAlignment="1">
      <alignment horizontal="centerContinuous"/>
      <protection/>
    </xf>
    <xf numFmtId="201" fontId="5" fillId="0" borderId="0" xfId="39" applyNumberFormat="1" applyFont="1">
      <alignment/>
      <protection/>
    </xf>
    <xf numFmtId="201" fontId="5" fillId="0" borderId="34" xfId="39" applyNumberFormat="1" applyFont="1" applyBorder="1" applyAlignment="1">
      <alignment horizontal="center"/>
      <protection/>
    </xf>
    <xf numFmtId="201" fontId="5" fillId="0" borderId="35" xfId="39" applyNumberFormat="1" applyFont="1" applyBorder="1" applyAlignment="1">
      <alignment horizontal="center"/>
      <protection/>
    </xf>
    <xf numFmtId="201" fontId="5" fillId="0" borderId="36" xfId="39" applyNumberFormat="1" applyFont="1" applyBorder="1" applyAlignment="1" quotePrefix="1">
      <alignment horizontal="center"/>
      <protection/>
    </xf>
    <xf numFmtId="192" fontId="5" fillId="0" borderId="37" xfId="39" applyNumberFormat="1" applyFont="1" applyBorder="1">
      <alignment/>
      <protection/>
    </xf>
    <xf numFmtId="192" fontId="5" fillId="0" borderId="38" xfId="39" applyNumberFormat="1" applyFont="1" applyBorder="1">
      <alignment/>
      <protection/>
    </xf>
    <xf numFmtId="0" fontId="5" fillId="0" borderId="38" xfId="39" applyFont="1" applyBorder="1">
      <alignment/>
      <protection/>
    </xf>
    <xf numFmtId="0" fontId="5" fillId="0" borderId="39" xfId="39" applyFont="1" applyBorder="1">
      <alignment/>
      <protection/>
    </xf>
    <xf numFmtId="0" fontId="5" fillId="0" borderId="38" xfId="39" applyFont="1" applyBorder="1" applyAlignment="1">
      <alignment horizontal="center"/>
      <protection/>
    </xf>
    <xf numFmtId="201" fontId="5" fillId="0" borderId="38" xfId="39" applyNumberFormat="1" applyFont="1" applyBorder="1">
      <alignment/>
      <protection/>
    </xf>
    <xf numFmtId="191" fontId="5" fillId="0" borderId="38" xfId="39" applyNumberFormat="1" applyFont="1" applyBorder="1">
      <alignment/>
      <protection/>
    </xf>
    <xf numFmtId="191" fontId="5" fillId="0" borderId="38" xfId="39" applyNumberFormat="1" applyFont="1" applyBorder="1" applyAlignment="1">
      <alignment horizontal="right"/>
      <protection/>
    </xf>
    <xf numFmtId="0" fontId="22" fillId="0" borderId="0" xfId="0" applyFont="1" applyAlignment="1">
      <alignment/>
    </xf>
    <xf numFmtId="0" fontId="21" fillId="0" borderId="14" xfId="51" applyFont="1" applyBorder="1" applyAlignment="1">
      <alignment horizontal="center"/>
      <protection/>
    </xf>
    <xf numFmtId="0" fontId="21" fillId="0" borderId="40" xfId="51" applyFont="1" applyBorder="1" applyAlignment="1">
      <alignment horizontal="center"/>
      <protection/>
    </xf>
    <xf numFmtId="0" fontId="21" fillId="0" borderId="41" xfId="51" applyFont="1" applyBorder="1" applyAlignment="1">
      <alignment horizontal="center"/>
      <protection/>
    </xf>
    <xf numFmtId="0" fontId="21" fillId="0" borderId="0" xfId="51" applyFont="1" applyBorder="1" applyAlignment="1">
      <alignment horizontal="center"/>
      <protection/>
    </xf>
    <xf numFmtId="0" fontId="21" fillId="0" borderId="42" xfId="51" applyFont="1" applyBorder="1">
      <alignment/>
      <protection/>
    </xf>
    <xf numFmtId="0" fontId="21" fillId="0" borderId="15" xfId="51" applyFont="1" applyBorder="1" applyAlignment="1">
      <alignment horizontal="center"/>
      <protection/>
    </xf>
    <xf numFmtId="201" fontId="4" fillId="0" borderId="43" xfId="51" applyNumberFormat="1" applyFont="1" applyBorder="1" applyAlignment="1">
      <alignment horizontal="center"/>
      <protection/>
    </xf>
    <xf numFmtId="0" fontId="4" fillId="0" borderId="43" xfId="51" applyBorder="1" applyAlignment="1">
      <alignment horizontal="center"/>
      <protection/>
    </xf>
    <xf numFmtId="198" fontId="4" fillId="0" borderId="43" xfId="51" applyNumberFormat="1" applyBorder="1">
      <alignment/>
      <protection/>
    </xf>
    <xf numFmtId="2" fontId="4" fillId="0" borderId="43" xfId="51" applyNumberFormat="1" applyBorder="1">
      <alignment/>
      <protection/>
    </xf>
    <xf numFmtId="2" fontId="4" fillId="0" borderId="44" xfId="51" applyNumberFormat="1" applyBorder="1">
      <alignment/>
      <protection/>
    </xf>
    <xf numFmtId="2" fontId="4" fillId="0" borderId="15" xfId="51" applyNumberFormat="1" applyBorder="1">
      <alignment/>
      <protection/>
    </xf>
    <xf numFmtId="0" fontId="0" fillId="0" borderId="43" xfId="0" applyBorder="1" applyAlignment="1">
      <alignment/>
    </xf>
    <xf numFmtId="198" fontId="21" fillId="0" borderId="40" xfId="51" applyNumberFormat="1" applyFont="1" applyBorder="1" applyAlignment="1">
      <alignment horizontal="center"/>
      <protection/>
    </xf>
    <xf numFmtId="198" fontId="21" fillId="0" borderId="0" xfId="51" applyNumberFormat="1" applyFont="1" applyBorder="1" applyAlignment="1">
      <alignment horizontal="center"/>
      <protection/>
    </xf>
    <xf numFmtId="198" fontId="21" fillId="0" borderId="42" xfId="51" applyNumberFormat="1" applyFont="1" applyBorder="1" applyAlignment="1">
      <alignment horizontal="center"/>
      <protection/>
    </xf>
    <xf numFmtId="198" fontId="0" fillId="0" borderId="43" xfId="0" applyNumberFormat="1" applyBorder="1" applyAlignment="1">
      <alignment/>
    </xf>
    <xf numFmtId="198" fontId="0" fillId="0" borderId="0" xfId="0" applyNumberFormat="1" applyAlignment="1">
      <alignment/>
    </xf>
    <xf numFmtId="201" fontId="21" fillId="0" borderId="14" xfId="51" applyNumberFormat="1" applyFont="1" applyBorder="1" applyAlignment="1">
      <alignment horizontal="center"/>
      <protection/>
    </xf>
    <xf numFmtId="201" fontId="21" fillId="0" borderId="41" xfId="51" applyNumberFormat="1" applyFont="1" applyBorder="1" applyAlignment="1">
      <alignment horizontal="center"/>
      <protection/>
    </xf>
    <xf numFmtId="201" fontId="21" fillId="0" borderId="41" xfId="51" applyNumberFormat="1" applyFont="1" applyBorder="1">
      <alignment/>
      <protection/>
    </xf>
    <xf numFmtId="201" fontId="21" fillId="0" borderId="15" xfId="51" applyNumberFormat="1" applyFont="1" applyBorder="1">
      <alignment/>
      <protection/>
    </xf>
    <xf numFmtId="201" fontId="0" fillId="0" borderId="43" xfId="0" applyNumberFormat="1" applyBorder="1" applyAlignment="1">
      <alignment/>
    </xf>
    <xf numFmtId="201" fontId="0" fillId="0" borderId="0" xfId="0" applyNumberFormat="1" applyAlignment="1">
      <alignment/>
    </xf>
    <xf numFmtId="0" fontId="0" fillId="0" borderId="43" xfId="0" applyBorder="1" applyAlignment="1">
      <alignment horizontal="center"/>
    </xf>
    <xf numFmtId="198" fontId="21" fillId="0" borderId="14" xfId="51" applyNumberFormat="1" applyFont="1" applyBorder="1" applyAlignment="1">
      <alignment horizontal="center"/>
      <protection/>
    </xf>
    <xf numFmtId="198" fontId="21" fillId="0" borderId="41" xfId="51" applyNumberFormat="1" applyFont="1" applyBorder="1" applyAlignment="1">
      <alignment horizontal="center"/>
      <protection/>
    </xf>
    <xf numFmtId="198" fontId="21" fillId="0" borderId="15" xfId="51" applyNumberFormat="1" applyFont="1" applyBorder="1" applyAlignment="1">
      <alignment horizontal="center"/>
      <protection/>
    </xf>
    <xf numFmtId="2" fontId="21" fillId="0" borderId="45" xfId="51" applyNumberFormat="1" applyFont="1" applyBorder="1" applyAlignment="1">
      <alignment horizontal="center"/>
      <protection/>
    </xf>
    <xf numFmtId="2" fontId="21" fillId="0" borderId="14" xfId="51" applyNumberFormat="1" applyFont="1" applyBorder="1" applyAlignment="1">
      <alignment horizontal="center"/>
      <protection/>
    </xf>
    <xf numFmtId="2" fontId="21" fillId="0" borderId="46" xfId="51" applyNumberFormat="1" applyFont="1" applyBorder="1" applyAlignment="1">
      <alignment horizontal="center"/>
      <protection/>
    </xf>
    <xf numFmtId="2" fontId="21" fillId="0" borderId="41" xfId="51" applyNumberFormat="1" applyFont="1" applyBorder="1" applyAlignment="1">
      <alignment horizontal="center"/>
      <protection/>
    </xf>
    <xf numFmtId="2" fontId="21" fillId="0" borderId="46" xfId="51" applyNumberFormat="1" applyFont="1" applyBorder="1">
      <alignment/>
      <protection/>
    </xf>
    <xf numFmtId="2" fontId="21" fillId="0" borderId="41" xfId="51" applyNumberFormat="1" applyFont="1" applyBorder="1">
      <alignment/>
      <protection/>
    </xf>
    <xf numFmtId="2" fontId="21" fillId="0" borderId="47" xfId="51" applyNumberFormat="1" applyFont="1" applyBorder="1" applyAlignment="1">
      <alignment horizontal="center"/>
      <protection/>
    </xf>
    <xf numFmtId="2" fontId="0" fillId="0" borderId="43" xfId="0" applyNumberFormat="1" applyBorder="1" applyAlignment="1">
      <alignment/>
    </xf>
    <xf numFmtId="2" fontId="0" fillId="0" borderId="0" xfId="0" applyNumberFormat="1" applyAlignment="1">
      <alignment/>
    </xf>
    <xf numFmtId="192" fontId="21" fillId="34" borderId="40" xfId="51" applyNumberFormat="1" applyFont="1" applyFill="1" applyBorder="1" applyAlignment="1">
      <alignment horizontal="center"/>
      <protection/>
    </xf>
    <xf numFmtId="192" fontId="21" fillId="34" borderId="0" xfId="51" applyNumberFormat="1" applyFont="1" applyFill="1" applyBorder="1" applyAlignment="1">
      <alignment horizontal="center"/>
      <protection/>
    </xf>
    <xf numFmtId="192" fontId="21" fillId="34" borderId="42" xfId="51" applyNumberFormat="1" applyFont="1" applyFill="1" applyBorder="1">
      <alignment/>
      <protection/>
    </xf>
    <xf numFmtId="192" fontId="4" fillId="34" borderId="43" xfId="51" applyNumberFormat="1" applyFill="1" applyBorder="1">
      <alignment/>
      <protection/>
    </xf>
    <xf numFmtId="192" fontId="0" fillId="0" borderId="0" xfId="0" applyNumberFormat="1" applyAlignment="1">
      <alignment/>
    </xf>
    <xf numFmtId="0" fontId="5" fillId="0" borderId="48" xfId="39" applyFont="1" applyBorder="1">
      <alignment/>
      <protection/>
    </xf>
    <xf numFmtId="0" fontId="5" fillId="0" borderId="48" xfId="39" applyFont="1" applyBorder="1" applyAlignment="1">
      <alignment horizontal="center"/>
      <protection/>
    </xf>
    <xf numFmtId="201" fontId="5" fillId="0" borderId="48" xfId="39" applyNumberFormat="1" applyFont="1" applyBorder="1">
      <alignment/>
      <protection/>
    </xf>
    <xf numFmtId="191" fontId="5" fillId="0" borderId="48" xfId="39" applyNumberFormat="1" applyFont="1" applyBorder="1">
      <alignment/>
      <protection/>
    </xf>
    <xf numFmtId="191" fontId="5" fillId="0" borderId="48" xfId="39" applyNumberFormat="1" applyFont="1" applyBorder="1" applyAlignment="1">
      <alignment horizontal="right"/>
      <protection/>
    </xf>
    <xf numFmtId="192" fontId="5" fillId="0" borderId="48" xfId="39" applyNumberFormat="1" applyFont="1" applyBorder="1">
      <alignment/>
      <protection/>
    </xf>
    <xf numFmtId="191" fontId="9" fillId="0" borderId="14" xfId="50" applyNumberFormat="1" applyFont="1" applyFill="1" applyBorder="1" applyAlignment="1">
      <alignment horizontal="right" vertical="center"/>
      <protection/>
    </xf>
    <xf numFmtId="0" fontId="9" fillId="33" borderId="14" xfId="50" applyFont="1" applyFill="1" applyBorder="1" applyAlignment="1">
      <alignment horizontal="center" vertical="center"/>
      <protection/>
    </xf>
    <xf numFmtId="193" fontId="9" fillId="0" borderId="14" xfId="49" applyNumberFormat="1" applyFont="1" applyBorder="1" applyAlignment="1">
      <alignment horizontal="right" vertical="center"/>
      <protection/>
    </xf>
    <xf numFmtId="191" fontId="9" fillId="0" borderId="41" xfId="50" applyNumberFormat="1" applyFont="1" applyFill="1" applyBorder="1" applyAlignment="1">
      <alignment horizontal="right" vertical="center"/>
      <protection/>
    </xf>
    <xf numFmtId="0" fontId="9" fillId="33" borderId="41" xfId="50" applyFont="1" applyFill="1" applyBorder="1" applyAlignment="1">
      <alignment horizontal="center" vertical="center"/>
      <protection/>
    </xf>
    <xf numFmtId="193" fontId="9" fillId="0" borderId="41" xfId="49" applyNumberFormat="1" applyFont="1" applyBorder="1" applyAlignment="1">
      <alignment horizontal="right" vertical="center"/>
      <protection/>
    </xf>
    <xf numFmtId="49" fontId="5" fillId="0" borderId="48" xfId="39" applyNumberFormat="1" applyFont="1" applyBorder="1" applyAlignment="1">
      <alignment horizontal="center"/>
      <protection/>
    </xf>
    <xf numFmtId="49" fontId="5" fillId="0" borderId="0" xfId="39" applyNumberFormat="1" applyFont="1" applyBorder="1" applyAlignment="1">
      <alignment horizontal="center"/>
      <protection/>
    </xf>
    <xf numFmtId="0" fontId="5" fillId="0" borderId="49" xfId="39" applyFont="1" applyBorder="1">
      <alignment/>
      <protection/>
    </xf>
    <xf numFmtId="0" fontId="5" fillId="0" borderId="49" xfId="39" applyFont="1" applyBorder="1" applyAlignment="1">
      <alignment horizontal="center"/>
      <protection/>
    </xf>
    <xf numFmtId="201" fontId="5" fillId="0" borderId="49" xfId="39" applyNumberFormat="1" applyFont="1" applyBorder="1">
      <alignment/>
      <protection/>
    </xf>
    <xf numFmtId="191" fontId="5" fillId="0" borderId="49" xfId="39" applyNumberFormat="1" applyFont="1" applyBorder="1">
      <alignment/>
      <protection/>
    </xf>
    <xf numFmtId="191" fontId="5" fillId="0" borderId="49" xfId="39" applyNumberFormat="1" applyFont="1" applyBorder="1" applyAlignment="1">
      <alignment horizontal="right"/>
      <protection/>
    </xf>
    <xf numFmtId="49" fontId="5" fillId="0" borderId="49" xfId="39" applyNumberFormat="1" applyFont="1" applyBorder="1" applyAlignment="1">
      <alignment horizontal="center"/>
      <protection/>
    </xf>
    <xf numFmtId="192" fontId="5" fillId="0" borderId="49" xfId="39" applyNumberFormat="1" applyFont="1" applyBorder="1">
      <alignment/>
      <protection/>
    </xf>
    <xf numFmtId="0" fontId="23" fillId="0" borderId="0" xfId="39" applyFont="1" applyBorder="1">
      <alignment/>
      <protection/>
    </xf>
    <xf numFmtId="49" fontId="23" fillId="0" borderId="0" xfId="39" applyNumberFormat="1" applyFont="1" applyBorder="1" applyAlignment="1">
      <alignment horizontal="center"/>
      <protection/>
    </xf>
    <xf numFmtId="0" fontId="23" fillId="0" borderId="0" xfId="39" applyFont="1">
      <alignment/>
      <protection/>
    </xf>
    <xf numFmtId="0" fontId="23" fillId="0" borderId="0" xfId="39" applyFont="1" applyAlignment="1">
      <alignment horizontal="center"/>
      <protection/>
    </xf>
    <xf numFmtId="201" fontId="23" fillId="0" borderId="0" xfId="39" applyNumberFormat="1" applyFont="1">
      <alignment/>
      <protection/>
    </xf>
    <xf numFmtId="191" fontId="23" fillId="0" borderId="0" xfId="39" applyNumberFormat="1" applyFont="1">
      <alignment/>
      <protection/>
    </xf>
    <xf numFmtId="191" fontId="23" fillId="0" borderId="0" xfId="39" applyNumberFormat="1" applyFont="1" applyAlignment="1">
      <alignment horizontal="right"/>
      <protection/>
    </xf>
    <xf numFmtId="200" fontId="5" fillId="0" borderId="0" xfId="0" applyNumberFormat="1" applyFont="1" applyBorder="1" applyAlignment="1">
      <alignment/>
    </xf>
    <xf numFmtId="200" fontId="5" fillId="0" borderId="0" xfId="39" applyNumberFormat="1" applyFont="1" applyBorder="1">
      <alignment/>
      <protection/>
    </xf>
    <xf numFmtId="200" fontId="5" fillId="0" borderId="26" xfId="39" applyNumberFormat="1" applyFont="1" applyBorder="1">
      <alignment/>
      <protection/>
    </xf>
    <xf numFmtId="200" fontId="5" fillId="0" borderId="27" xfId="39" applyNumberFormat="1" applyFont="1" applyBorder="1">
      <alignment/>
      <protection/>
    </xf>
    <xf numFmtId="198" fontId="4" fillId="0" borderId="43" xfId="51" applyNumberFormat="1" applyFont="1" applyBorder="1">
      <alignment/>
      <protection/>
    </xf>
    <xf numFmtId="192" fontId="4" fillId="34" borderId="43" xfId="51" applyNumberFormat="1" applyFont="1" applyFill="1" applyBorder="1">
      <alignment/>
      <protection/>
    </xf>
    <xf numFmtId="2" fontId="4" fillId="0" borderId="43" xfId="51" applyNumberFormat="1" applyFont="1" applyBorder="1">
      <alignment/>
      <protection/>
    </xf>
    <xf numFmtId="0" fontId="4" fillId="0" borderId="43" xfId="51" applyFont="1" applyBorder="1" applyAlignment="1">
      <alignment horizontal="center"/>
      <protection/>
    </xf>
    <xf numFmtId="201" fontId="0" fillId="0" borderId="15" xfId="0" applyNumberFormat="1" applyBorder="1" applyAlignment="1">
      <alignment/>
    </xf>
    <xf numFmtId="0" fontId="0" fillId="0" borderId="15" xfId="0" applyBorder="1" applyAlignment="1">
      <alignment horizontal="center"/>
    </xf>
    <xf numFmtId="198" fontId="0" fillId="0" borderId="15" xfId="0" applyNumberFormat="1" applyBorder="1" applyAlignment="1">
      <alignment/>
    </xf>
    <xf numFmtId="198" fontId="4" fillId="0" borderId="15" xfId="51" applyNumberFormat="1" applyFont="1" applyBorder="1">
      <alignment/>
      <protection/>
    </xf>
    <xf numFmtId="192" fontId="4" fillId="34" borderId="15" xfId="51" applyNumberFormat="1" applyFont="1" applyFill="1" applyBorder="1">
      <alignment/>
      <protection/>
    </xf>
    <xf numFmtId="2" fontId="4" fillId="0" borderId="15" xfId="51" applyNumberFormat="1" applyFont="1" applyBorder="1">
      <alignment/>
      <protection/>
    </xf>
    <xf numFmtId="2" fontId="0" fillId="0" borderId="15" xfId="0" applyNumberFormat="1" applyBorder="1" applyAlignment="1">
      <alignment/>
    </xf>
    <xf numFmtId="201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198" fontId="0" fillId="0" borderId="50" xfId="0" applyNumberFormat="1" applyBorder="1" applyAlignment="1">
      <alignment/>
    </xf>
    <xf numFmtId="198" fontId="4" fillId="0" borderId="50" xfId="51" applyNumberFormat="1" applyFont="1" applyBorder="1">
      <alignment/>
      <protection/>
    </xf>
    <xf numFmtId="192" fontId="4" fillId="34" borderId="50" xfId="51" applyNumberFormat="1" applyFont="1" applyFill="1" applyBorder="1">
      <alignment/>
      <protection/>
    </xf>
    <xf numFmtId="2" fontId="4" fillId="0" borderId="50" xfId="51" applyNumberFormat="1" applyFont="1" applyBorder="1">
      <alignment/>
      <protection/>
    </xf>
    <xf numFmtId="0" fontId="0" fillId="0" borderId="51" xfId="0" applyBorder="1" applyAlignment="1">
      <alignment horizontal="center"/>
    </xf>
    <xf numFmtId="2" fontId="0" fillId="0" borderId="50" xfId="0" applyNumberFormat="1" applyBorder="1" applyAlignment="1">
      <alignment/>
    </xf>
    <xf numFmtId="15" fontId="8" fillId="0" borderId="0" xfId="40" applyNumberFormat="1" applyFont="1" applyAlignment="1">
      <alignment horizontal="center"/>
      <protection/>
    </xf>
    <xf numFmtId="0" fontId="24" fillId="0" borderId="0" xfId="39" applyFont="1" applyBorder="1" applyAlignment="1">
      <alignment horizontal="center"/>
      <protection/>
    </xf>
    <xf numFmtId="201" fontId="24" fillId="0" borderId="0" xfId="39" applyNumberFormat="1" applyFont="1" applyBorder="1">
      <alignment/>
      <protection/>
    </xf>
    <xf numFmtId="191" fontId="24" fillId="0" borderId="0" xfId="39" applyNumberFormat="1" applyFont="1" applyBorder="1">
      <alignment/>
      <protection/>
    </xf>
    <xf numFmtId="0" fontId="24" fillId="0" borderId="0" xfId="39" applyFont="1" applyBorder="1">
      <alignment/>
      <protection/>
    </xf>
    <xf numFmtId="191" fontId="24" fillId="0" borderId="0" xfId="39" applyNumberFormat="1" applyFont="1" applyBorder="1" applyAlignment="1">
      <alignment horizontal="right"/>
      <protection/>
    </xf>
    <xf numFmtId="49" fontId="24" fillId="0" borderId="0" xfId="39" applyNumberFormat="1" applyFont="1" applyBorder="1" applyAlignment="1">
      <alignment horizontal="center"/>
      <protection/>
    </xf>
    <xf numFmtId="192" fontId="24" fillId="0" borderId="37" xfId="39" applyNumberFormat="1" applyFont="1" applyBorder="1">
      <alignment/>
      <protection/>
    </xf>
    <xf numFmtId="192" fontId="24" fillId="0" borderId="38" xfId="39" applyNumberFormat="1" applyFont="1" applyBorder="1">
      <alignment/>
      <protection/>
    </xf>
    <xf numFmtId="0" fontId="24" fillId="0" borderId="38" xfId="39" applyFont="1" applyBorder="1">
      <alignment/>
      <protection/>
    </xf>
    <xf numFmtId="0" fontId="24" fillId="0" borderId="39" xfId="39" applyFont="1" applyBorder="1">
      <alignment/>
      <protection/>
    </xf>
    <xf numFmtId="0" fontId="24" fillId="0" borderId="0" xfId="39" applyFont="1">
      <alignment/>
      <protection/>
    </xf>
    <xf numFmtId="192" fontId="24" fillId="0" borderId="0" xfId="39" applyNumberFormat="1" applyFont="1" applyBorder="1">
      <alignment/>
      <protection/>
    </xf>
    <xf numFmtId="191" fontId="23" fillId="0" borderId="0" xfId="39" applyNumberFormat="1" applyFont="1" applyBorder="1">
      <alignment/>
      <protection/>
    </xf>
    <xf numFmtId="200" fontId="19" fillId="0" borderId="14" xfId="0" applyNumberFormat="1" applyFont="1" applyBorder="1" applyAlignment="1">
      <alignment/>
    </xf>
    <xf numFmtId="191" fontId="19" fillId="0" borderId="14" xfId="0" applyNumberFormat="1" applyFont="1" applyBorder="1" applyAlignment="1">
      <alignment/>
    </xf>
    <xf numFmtId="191" fontId="19" fillId="0" borderId="14" xfId="39" applyNumberFormat="1" applyFont="1" applyBorder="1">
      <alignment/>
      <protection/>
    </xf>
    <xf numFmtId="200" fontId="19" fillId="0" borderId="41" xfId="0" applyNumberFormat="1" applyFont="1" applyBorder="1" applyAlignment="1">
      <alignment/>
    </xf>
    <xf numFmtId="191" fontId="19" fillId="0" borderId="41" xfId="0" applyNumberFormat="1" applyFont="1" applyBorder="1" applyAlignment="1">
      <alignment/>
    </xf>
    <xf numFmtId="200" fontId="19" fillId="0" borderId="41" xfId="39" applyNumberFormat="1" applyFont="1" applyBorder="1">
      <alignment/>
      <protection/>
    </xf>
    <xf numFmtId="191" fontId="19" fillId="0" borderId="41" xfId="39" applyNumberFormat="1" applyFont="1" applyBorder="1">
      <alignment/>
      <protection/>
    </xf>
    <xf numFmtId="0" fontId="19" fillId="0" borderId="41" xfId="39" applyFont="1" applyBorder="1">
      <alignment/>
      <protection/>
    </xf>
    <xf numFmtId="0" fontId="5" fillId="0" borderId="52" xfId="39" applyFont="1" applyBorder="1">
      <alignment/>
      <protection/>
    </xf>
    <xf numFmtId="0" fontId="5" fillId="0" borderId="52" xfId="39" applyFont="1" applyBorder="1" applyAlignment="1">
      <alignment horizontal="center"/>
      <protection/>
    </xf>
    <xf numFmtId="200" fontId="5" fillId="0" borderId="52" xfId="39" applyNumberFormat="1" applyFont="1" applyBorder="1">
      <alignment/>
      <protection/>
    </xf>
    <xf numFmtId="191" fontId="5" fillId="0" borderId="52" xfId="39" applyNumberFormat="1" applyFont="1" applyBorder="1">
      <alignment/>
      <protection/>
    </xf>
    <xf numFmtId="191" fontId="5" fillId="0" borderId="52" xfId="0" applyNumberFormat="1" applyFont="1" applyBorder="1" applyAlignment="1">
      <alignment horizontal="right"/>
    </xf>
    <xf numFmtId="191" fontId="5" fillId="0" borderId="52" xfId="0" applyNumberFormat="1" applyFont="1" applyBorder="1" applyAlignment="1">
      <alignment/>
    </xf>
    <xf numFmtId="201" fontId="0" fillId="0" borderId="0" xfId="39" applyNumberFormat="1" applyFont="1" applyBorder="1">
      <alignment/>
      <protection/>
    </xf>
    <xf numFmtId="191" fontId="0" fillId="0" borderId="0" xfId="39" applyNumberFormat="1" applyFont="1" applyBorder="1">
      <alignment/>
      <protection/>
    </xf>
    <xf numFmtId="0" fontId="0" fillId="0" borderId="0" xfId="39" applyFont="1" applyBorder="1">
      <alignment/>
      <protection/>
    </xf>
    <xf numFmtId="191" fontId="9" fillId="0" borderId="0" xfId="50" applyNumberFormat="1" applyFont="1" applyFill="1" applyBorder="1" applyAlignment="1">
      <alignment horizontal="right" vertical="center"/>
      <protection/>
    </xf>
    <xf numFmtId="191" fontId="9" fillId="0" borderId="0" xfId="49" applyNumberFormat="1" applyFont="1" applyBorder="1" applyAlignment="1">
      <alignment horizontal="right" vertical="center"/>
      <protection/>
    </xf>
    <xf numFmtId="0" fontId="9" fillId="33" borderId="0" xfId="50" applyFont="1" applyFill="1" applyBorder="1" applyAlignment="1">
      <alignment horizontal="center" vertical="center"/>
      <protection/>
    </xf>
    <xf numFmtId="193" fontId="9" fillId="0" borderId="0" xfId="49" applyNumberFormat="1" applyFont="1" applyBorder="1" applyAlignment="1">
      <alignment horizontal="right" vertical="center"/>
      <protection/>
    </xf>
    <xf numFmtId="0" fontId="9" fillId="0" borderId="0" xfId="50" applyFont="1" applyBorder="1" applyAlignment="1">
      <alignment horizontal="right"/>
      <protection/>
    </xf>
    <xf numFmtId="0" fontId="14" fillId="0" borderId="0" xfId="50" applyFont="1" applyBorder="1">
      <alignment/>
      <protection/>
    </xf>
    <xf numFmtId="191" fontId="23" fillId="0" borderId="52" xfId="39" applyNumberFormat="1" applyFont="1" applyBorder="1">
      <alignment/>
      <protection/>
    </xf>
    <xf numFmtId="192" fontId="0" fillId="0" borderId="43" xfId="0" applyNumberFormat="1" applyBorder="1" applyAlignment="1">
      <alignment/>
    </xf>
    <xf numFmtId="192" fontId="5" fillId="0" borderId="52" xfId="39" applyNumberFormat="1" applyFont="1" applyBorder="1">
      <alignment/>
      <protection/>
    </xf>
    <xf numFmtId="0" fontId="0" fillId="0" borderId="0" xfId="0" applyFont="1" applyAlignment="1">
      <alignment/>
    </xf>
    <xf numFmtId="0" fontId="25" fillId="33" borderId="41" xfId="50" applyFont="1" applyFill="1" applyBorder="1" applyAlignment="1">
      <alignment horizontal="center" vertical="center"/>
      <protection/>
    </xf>
    <xf numFmtId="201" fontId="19" fillId="0" borderId="41" xfId="39" applyNumberFormat="1" applyFont="1" applyBorder="1">
      <alignment/>
      <protection/>
    </xf>
    <xf numFmtId="191" fontId="9" fillId="0" borderId="15" xfId="50" applyNumberFormat="1" applyFont="1" applyFill="1" applyBorder="1" applyAlignment="1">
      <alignment horizontal="right" vertical="center"/>
      <protection/>
    </xf>
    <xf numFmtId="191" fontId="9" fillId="0" borderId="14" xfId="49" applyNumberFormat="1" applyFont="1" applyBorder="1" applyAlignment="1">
      <alignment horizontal="center" vertical="center"/>
      <protection/>
    </xf>
    <xf numFmtId="191" fontId="9" fillId="0" borderId="41" xfId="49" applyNumberFormat="1" applyFont="1" applyBorder="1" applyAlignment="1">
      <alignment horizontal="center" vertical="center"/>
      <protection/>
    </xf>
    <xf numFmtId="193" fontId="9" fillId="0" borderId="15" xfId="49" applyNumberFormat="1" applyFont="1" applyBorder="1" applyAlignment="1">
      <alignment horizontal="right" vertical="center"/>
      <protection/>
    </xf>
    <xf numFmtId="201" fontId="0" fillId="0" borderId="53" xfId="0" applyNumberFormat="1" applyBorder="1" applyAlignment="1">
      <alignment/>
    </xf>
    <xf numFmtId="0" fontId="0" fillId="0" borderId="53" xfId="0" applyBorder="1" applyAlignment="1">
      <alignment horizontal="center"/>
    </xf>
    <xf numFmtId="198" fontId="0" fillId="0" borderId="53" xfId="0" applyNumberFormat="1" applyBorder="1" applyAlignment="1">
      <alignment/>
    </xf>
    <xf numFmtId="198" fontId="4" fillId="0" borderId="53" xfId="51" applyNumberFormat="1" applyFont="1" applyBorder="1">
      <alignment/>
      <protection/>
    </xf>
    <xf numFmtId="192" fontId="4" fillId="34" borderId="53" xfId="51" applyNumberFormat="1" applyFont="1" applyFill="1" applyBorder="1">
      <alignment/>
      <protection/>
    </xf>
    <xf numFmtId="2" fontId="4" fillId="0" borderId="53" xfId="51" applyNumberFormat="1" applyFont="1" applyBorder="1">
      <alignment/>
      <protection/>
    </xf>
    <xf numFmtId="0" fontId="4" fillId="0" borderId="53" xfId="51" applyFont="1" applyBorder="1" applyAlignment="1">
      <alignment horizontal="center"/>
      <protection/>
    </xf>
    <xf numFmtId="2" fontId="0" fillId="0" borderId="53" xfId="0" applyNumberFormat="1" applyBorder="1" applyAlignment="1">
      <alignment/>
    </xf>
    <xf numFmtId="201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198" fontId="0" fillId="0" borderId="14" xfId="0" applyNumberFormat="1" applyBorder="1" applyAlignment="1">
      <alignment/>
    </xf>
    <xf numFmtId="198" fontId="4" fillId="0" borderId="14" xfId="51" applyNumberFormat="1" applyFont="1" applyBorder="1">
      <alignment/>
      <protection/>
    </xf>
    <xf numFmtId="192" fontId="4" fillId="34" borderId="14" xfId="51" applyNumberFormat="1" applyFont="1" applyFill="1" applyBorder="1">
      <alignment/>
      <protection/>
    </xf>
    <xf numFmtId="2" fontId="4" fillId="0" borderId="14" xfId="51" applyNumberFormat="1" applyFont="1" applyBorder="1">
      <alignment/>
      <protection/>
    </xf>
    <xf numFmtId="0" fontId="0" fillId="0" borderId="41" xfId="0" applyBorder="1" applyAlignment="1">
      <alignment horizontal="center"/>
    </xf>
    <xf numFmtId="2" fontId="0" fillId="0" borderId="14" xfId="0" applyNumberFormat="1" applyBorder="1" applyAlignment="1">
      <alignment/>
    </xf>
    <xf numFmtId="2" fontId="0" fillId="0" borderId="43" xfId="0" applyNumberFormat="1" applyFont="1" applyBorder="1" applyAlignment="1">
      <alignment/>
    </xf>
    <xf numFmtId="0" fontId="5" fillId="0" borderId="54" xfId="39" applyFont="1" applyBorder="1">
      <alignment/>
      <protection/>
    </xf>
    <xf numFmtId="0" fontId="5" fillId="0" borderId="54" xfId="39" applyFont="1" applyBorder="1" applyAlignment="1">
      <alignment horizontal="center"/>
      <protection/>
    </xf>
    <xf numFmtId="200" fontId="5" fillId="0" borderId="54" xfId="39" applyNumberFormat="1" applyFont="1" applyBorder="1">
      <alignment/>
      <protection/>
    </xf>
    <xf numFmtId="191" fontId="5" fillId="0" borderId="54" xfId="39" applyNumberFormat="1" applyFont="1" applyBorder="1">
      <alignment/>
      <protection/>
    </xf>
    <xf numFmtId="191" fontId="5" fillId="0" borderId="54" xfId="0" applyNumberFormat="1" applyFont="1" applyBorder="1" applyAlignment="1">
      <alignment/>
    </xf>
    <xf numFmtId="191" fontId="5" fillId="0" borderId="54" xfId="0" applyNumberFormat="1" applyFont="1" applyBorder="1" applyAlignment="1">
      <alignment horizontal="right"/>
    </xf>
    <xf numFmtId="201" fontId="0" fillId="0" borderId="41" xfId="39" applyNumberFormat="1" applyFont="1" applyBorder="1">
      <alignment/>
      <protection/>
    </xf>
    <xf numFmtId="191" fontId="0" fillId="0" borderId="41" xfId="39" applyNumberFormat="1" applyFont="1" applyBorder="1">
      <alignment/>
      <protection/>
    </xf>
    <xf numFmtId="0" fontId="0" fillId="0" borderId="41" xfId="39" applyFont="1" applyBorder="1">
      <alignment/>
      <protection/>
    </xf>
    <xf numFmtId="191" fontId="9" fillId="0" borderId="41" xfId="49" applyNumberFormat="1" applyFont="1" applyBorder="1" applyAlignment="1">
      <alignment horizontal="right" vertical="center"/>
      <protection/>
    </xf>
    <xf numFmtId="201" fontId="0" fillId="0" borderId="15" xfId="39" applyNumberFormat="1" applyFont="1" applyBorder="1">
      <alignment/>
      <protection/>
    </xf>
    <xf numFmtId="191" fontId="0" fillId="0" borderId="15" xfId="39" applyNumberFormat="1" applyFont="1" applyBorder="1">
      <alignment/>
      <protection/>
    </xf>
    <xf numFmtId="0" fontId="0" fillId="0" borderId="15" xfId="39" applyFont="1" applyBorder="1">
      <alignment/>
      <protection/>
    </xf>
    <xf numFmtId="191" fontId="9" fillId="0" borderId="15" xfId="49" applyNumberFormat="1" applyFont="1" applyBorder="1" applyAlignment="1">
      <alignment horizontal="right" vertical="center"/>
      <protection/>
    </xf>
    <xf numFmtId="0" fontId="9" fillId="33" borderId="15" xfId="50" applyFont="1" applyFill="1" applyBorder="1" applyAlignment="1">
      <alignment horizontal="center" vertical="center"/>
      <protection/>
    </xf>
    <xf numFmtId="0" fontId="21" fillId="35" borderId="44" xfId="51" applyFont="1" applyFill="1" applyBorder="1" applyAlignment="1">
      <alignment horizontal="center"/>
      <protection/>
    </xf>
    <xf numFmtId="0" fontId="21" fillId="35" borderId="55" xfId="51" applyFont="1" applyFill="1" applyBorder="1" applyAlignment="1">
      <alignment horizontal="center"/>
      <protection/>
    </xf>
    <xf numFmtId="0" fontId="21" fillId="35" borderId="56" xfId="51" applyFont="1" applyFill="1" applyBorder="1" applyAlignment="1">
      <alignment horizontal="center"/>
      <protection/>
    </xf>
    <xf numFmtId="193" fontId="9" fillId="0" borderId="14" xfId="50" applyNumberFormat="1" applyFont="1" applyFill="1" applyBorder="1" applyAlignment="1" applyProtection="1">
      <alignment horizontal="center" vertical="center" textRotation="90"/>
      <protection/>
    </xf>
    <xf numFmtId="193" fontId="9" fillId="0" borderId="15" xfId="50" applyNumberFormat="1" applyFont="1" applyFill="1" applyBorder="1" applyAlignment="1" applyProtection="1">
      <alignment horizontal="center" vertical="center" textRotation="90"/>
      <protection/>
    </xf>
    <xf numFmtId="4" fontId="9" fillId="0" borderId="43" xfId="50" applyNumberFormat="1" applyFont="1" applyFill="1" applyBorder="1" applyAlignment="1" applyProtection="1">
      <alignment horizontal="center" vertical="center"/>
      <protection/>
    </xf>
    <xf numFmtId="193" fontId="9" fillId="0" borderId="43" xfId="50" applyNumberFormat="1" applyFont="1" applyFill="1" applyBorder="1" applyAlignment="1" applyProtection="1">
      <alignment horizontal="center"/>
      <protection/>
    </xf>
    <xf numFmtId="4" fontId="9" fillId="0" borderId="43" xfId="50" applyNumberFormat="1" applyFont="1" applyFill="1" applyBorder="1" applyAlignment="1" applyProtection="1">
      <alignment horizontal="center"/>
      <protection/>
    </xf>
    <xf numFmtId="0" fontId="9" fillId="0" borderId="14" xfId="50" applyFont="1" applyFill="1" applyBorder="1" applyAlignment="1" applyProtection="1">
      <alignment horizontal="center" vertical="center" textRotation="90"/>
      <protection/>
    </xf>
    <xf numFmtId="0" fontId="9" fillId="0" borderId="15" xfId="50" applyFont="1" applyFill="1" applyBorder="1" applyAlignment="1" applyProtection="1">
      <alignment horizontal="center" vertical="center" textRotation="90"/>
      <protection/>
    </xf>
    <xf numFmtId="2" fontId="12" fillId="0" borderId="44" xfId="50" applyNumberFormat="1" applyFont="1" applyFill="1" applyBorder="1" applyAlignment="1" applyProtection="1">
      <alignment horizontal="center"/>
      <protection/>
    </xf>
    <xf numFmtId="2" fontId="12" fillId="0" borderId="55" xfId="50" applyNumberFormat="1" applyFont="1" applyFill="1" applyBorder="1" applyAlignment="1" applyProtection="1">
      <alignment horizontal="center"/>
      <protection/>
    </xf>
    <xf numFmtId="2" fontId="12" fillId="0" borderId="56" xfId="50" applyNumberFormat="1" applyFont="1" applyFill="1" applyBorder="1" applyAlignment="1" applyProtection="1">
      <alignment horizontal="center"/>
      <protection/>
    </xf>
    <xf numFmtId="2" fontId="9" fillId="0" borderId="43" xfId="50" applyNumberFormat="1" applyFont="1" applyFill="1" applyBorder="1" applyAlignment="1" applyProtection="1">
      <alignment horizontal="center"/>
      <protection/>
    </xf>
    <xf numFmtId="192" fontId="9" fillId="0" borderId="43" xfId="50" applyNumberFormat="1" applyFont="1" applyFill="1" applyBorder="1" applyAlignment="1" applyProtection="1">
      <alignment horizontal="center"/>
      <protection/>
    </xf>
    <xf numFmtId="0" fontId="9" fillId="0" borderId="43" xfId="50" applyFont="1" applyFill="1" applyBorder="1" applyAlignment="1" applyProtection="1">
      <alignment horizontal="center" vertical="center"/>
      <protection/>
    </xf>
    <xf numFmtId="0" fontId="9" fillId="0" borderId="14" xfId="50" applyFont="1" applyFill="1" applyBorder="1" applyAlignment="1" applyProtection="1">
      <alignment horizontal="center" vertical="center"/>
      <protection/>
    </xf>
    <xf numFmtId="0" fontId="9" fillId="0" borderId="43" xfId="50" applyFont="1" applyFill="1" applyBorder="1" applyAlignment="1" applyProtection="1">
      <alignment horizontal="center" vertical="center" textRotation="90"/>
      <protection/>
    </xf>
    <xf numFmtId="2" fontId="9" fillId="0" borderId="43" xfId="50" applyNumberFormat="1" applyFont="1" applyFill="1" applyBorder="1" applyAlignment="1" applyProtection="1">
      <alignment horizontal="left"/>
      <protection/>
    </xf>
    <xf numFmtId="192" fontId="9" fillId="0" borderId="43" xfId="50" applyNumberFormat="1" applyFont="1" applyFill="1" applyBorder="1" applyAlignment="1" applyProtection="1">
      <alignment/>
      <protection/>
    </xf>
    <xf numFmtId="192" fontId="9" fillId="0" borderId="43" xfId="50" applyNumberFormat="1" applyFont="1" applyFill="1" applyBorder="1" applyProtection="1">
      <alignment/>
      <protection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DATA" xfId="39"/>
    <cellStyle name="Normal_DATESED99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_P1" xfId="49"/>
    <cellStyle name="ปกติ_sed" xfId="50"/>
    <cellStyle name="ปกติ_Sheet1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Y.24  Nam Pi D.A.590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2325"/>
          <c:y val="-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"/>
          <c:y val="0.069"/>
          <c:w val="0.77675"/>
          <c:h val="0.83525"/>
        </c:manualLayout>
      </c:layout>
      <c:scatterChart>
        <c:scatterStyle val="lineMarker"/>
        <c:varyColors val="0"/>
        <c:ser>
          <c:idx val="1"/>
          <c:order val="0"/>
          <c:tx>
            <c:v> 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DATA!$E$52:$E$80</c:f>
              <c:numCache>
                <c:ptCount val="29"/>
                <c:pt idx="0">
                  <c:v>1.904</c:v>
                </c:pt>
                <c:pt idx="1">
                  <c:v>22.578</c:v>
                </c:pt>
                <c:pt idx="2">
                  <c:v>27.257</c:v>
                </c:pt>
                <c:pt idx="3">
                  <c:v>1.83</c:v>
                </c:pt>
                <c:pt idx="4">
                  <c:v>18.16</c:v>
                </c:pt>
                <c:pt idx="5">
                  <c:v>6.875</c:v>
                </c:pt>
                <c:pt idx="6">
                  <c:v>6.517</c:v>
                </c:pt>
                <c:pt idx="7">
                  <c:v>1.617</c:v>
                </c:pt>
                <c:pt idx="8">
                  <c:v>27.348</c:v>
                </c:pt>
                <c:pt idx="9">
                  <c:v>13.731</c:v>
                </c:pt>
                <c:pt idx="10">
                  <c:v>83.307</c:v>
                </c:pt>
                <c:pt idx="11">
                  <c:v>11.411</c:v>
                </c:pt>
                <c:pt idx="12">
                  <c:v>29.677</c:v>
                </c:pt>
                <c:pt idx="13">
                  <c:v>26.834</c:v>
                </c:pt>
                <c:pt idx="14">
                  <c:v>29.884</c:v>
                </c:pt>
                <c:pt idx="15">
                  <c:v>47.993</c:v>
                </c:pt>
                <c:pt idx="16">
                  <c:v>6.639</c:v>
                </c:pt>
                <c:pt idx="17">
                  <c:v>2.467</c:v>
                </c:pt>
                <c:pt idx="18">
                  <c:v>8.267</c:v>
                </c:pt>
                <c:pt idx="19">
                  <c:v>2.457</c:v>
                </c:pt>
                <c:pt idx="20">
                  <c:v>3.322</c:v>
                </c:pt>
                <c:pt idx="21">
                  <c:v>2.194</c:v>
                </c:pt>
                <c:pt idx="22">
                  <c:v>1.185</c:v>
                </c:pt>
                <c:pt idx="23">
                  <c:v>1.544</c:v>
                </c:pt>
                <c:pt idx="24">
                  <c:v>0.229</c:v>
                </c:pt>
                <c:pt idx="25">
                  <c:v>0.778</c:v>
                </c:pt>
                <c:pt idx="26">
                  <c:v>0.016</c:v>
                </c:pt>
                <c:pt idx="27">
                  <c:v>0.009</c:v>
                </c:pt>
                <c:pt idx="28">
                  <c:v>0.706</c:v>
                </c:pt>
              </c:numCache>
            </c:numRef>
          </c:xVal>
          <c:yVal>
            <c:numRef>
              <c:f>DATA!$H$52:$H$80</c:f>
              <c:numCache>
                <c:ptCount val="29"/>
                <c:pt idx="0">
                  <c:v>56.728185679872</c:v>
                </c:pt>
                <c:pt idx="1">
                  <c:v>2966.8459631667843</c:v>
                </c:pt>
                <c:pt idx="2">
                  <c:v>2680.5453089207044</c:v>
                </c:pt>
                <c:pt idx="3">
                  <c:v>3.93547250592</c:v>
                </c:pt>
                <c:pt idx="4">
                  <c:v>81.26201235456001</c:v>
                </c:pt>
                <c:pt idx="5">
                  <c:v>119.12813352000002</c:v>
                </c:pt>
                <c:pt idx="6">
                  <c:v>94.149103025376</c:v>
                </c:pt>
                <c:pt idx="7">
                  <c:v>31.224773831327997</c:v>
                </c:pt>
                <c:pt idx="8">
                  <c:v>2687.336194790016</c:v>
                </c:pt>
                <c:pt idx="9">
                  <c:v>427.969626204096</c:v>
                </c:pt>
                <c:pt idx="10">
                  <c:v>4856.974814807137</c:v>
                </c:pt>
                <c:pt idx="11">
                  <c:v>67.65688524384</c:v>
                </c:pt>
                <c:pt idx="12">
                  <c:v>351.63310542048004</c:v>
                </c:pt>
                <c:pt idx="13">
                  <c:v>1085.446738582848</c:v>
                </c:pt>
                <c:pt idx="14">
                  <c:v>727.529155832448</c:v>
                </c:pt>
                <c:pt idx="15">
                  <c:v>1976.139792161568</c:v>
                </c:pt>
                <c:pt idx="16">
                  <c:v>28.892881898784005</c:v>
                </c:pt>
                <c:pt idx="17">
                  <c:v>7.103602952640002</c:v>
                </c:pt>
                <c:pt idx="18">
                  <c:v>125.73229401734403</c:v>
                </c:pt>
                <c:pt idx="19">
                  <c:v>4.801846087583999</c:v>
                </c:pt>
                <c:pt idx="20">
                  <c:v>16.711384250880002</c:v>
                </c:pt>
                <c:pt idx="21">
                  <c:v>13.742468495424</c:v>
                </c:pt>
                <c:pt idx="22">
                  <c:v>3.724798517280001</c:v>
                </c:pt>
                <c:pt idx="23">
                  <c:v>1.3596949186560001</c:v>
                </c:pt>
                <c:pt idx="24">
                  <c:v>0.45091204329600004</c:v>
                </c:pt>
                <c:pt idx="25">
                  <c:v>0.5570690371200001</c:v>
                </c:pt>
                <c:pt idx="26">
                  <c:v>0.009886348800000002</c:v>
                </c:pt>
                <c:pt idx="27">
                  <c:v>0.007945185024</c:v>
                </c:pt>
                <c:pt idx="28">
                  <c:v>0.10173089491199999</c:v>
                </c:pt>
              </c:numCache>
            </c:numRef>
          </c:yVal>
          <c:smooth val="0"/>
        </c:ser>
        <c:ser>
          <c:idx val="0"/>
          <c:order val="1"/>
          <c:tx>
            <c:v>2016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DATA!$E$317:$E$346</c:f>
              <c:numCache>
                <c:ptCount val="30"/>
              </c:numCache>
            </c:numRef>
          </c:xVal>
          <c:yVal>
            <c:numRef>
              <c:f>DATA!$H$317:$H$346</c:f>
              <c:numCache>
                <c:ptCount val="30"/>
              </c:numCache>
            </c:numRef>
          </c:yVal>
          <c:smooth val="0"/>
        </c:ser>
        <c:axId val="23329423"/>
        <c:axId val="8638216"/>
      </c:scatterChart>
      <c:valAx>
        <c:axId val="23329423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8638216"/>
        <c:crossesAt val="0.1"/>
        <c:crossBetween val="midCat"/>
        <c:dispUnits/>
      </c:valAx>
      <c:valAx>
        <c:axId val="8638216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3329423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6225"/>
          <c:y val="0.42875"/>
          <c:w val="0.0945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Y.24  Nam Pi D.A.590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2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7125"/>
          <c:w val="0.752"/>
          <c:h val="0.8085"/>
        </c:manualLayout>
      </c:layout>
      <c:scatterChart>
        <c:scatterStyle val="lineMarker"/>
        <c:varyColors val="0"/>
        <c:ser>
          <c:idx val="1"/>
          <c:order val="0"/>
          <c:tx>
            <c:v> 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DATA!$E$9:$E$80</c:f>
              <c:numCache>
                <c:ptCount val="72"/>
                <c:pt idx="0">
                  <c:v>5.991</c:v>
                </c:pt>
                <c:pt idx="1">
                  <c:v>6.991</c:v>
                </c:pt>
                <c:pt idx="2">
                  <c:v>7.991</c:v>
                </c:pt>
                <c:pt idx="3">
                  <c:v>20.569</c:v>
                </c:pt>
                <c:pt idx="4">
                  <c:v>4.927</c:v>
                </c:pt>
                <c:pt idx="5">
                  <c:v>1.896</c:v>
                </c:pt>
                <c:pt idx="6">
                  <c:v>2.896</c:v>
                </c:pt>
                <c:pt idx="7">
                  <c:v>3.896</c:v>
                </c:pt>
                <c:pt idx="8">
                  <c:v>4.896</c:v>
                </c:pt>
                <c:pt idx="9">
                  <c:v>20.92</c:v>
                </c:pt>
                <c:pt idx="10">
                  <c:v>13.313</c:v>
                </c:pt>
                <c:pt idx="11">
                  <c:v>16.865</c:v>
                </c:pt>
                <c:pt idx="12">
                  <c:v>1.135</c:v>
                </c:pt>
                <c:pt idx="13">
                  <c:v>1.086</c:v>
                </c:pt>
                <c:pt idx="14">
                  <c:v>1.027</c:v>
                </c:pt>
                <c:pt idx="15">
                  <c:v>0.97</c:v>
                </c:pt>
                <c:pt idx="20">
                  <c:v>2.17</c:v>
                </c:pt>
                <c:pt idx="21">
                  <c:v>23.856</c:v>
                </c:pt>
                <c:pt idx="22">
                  <c:v>38.026</c:v>
                </c:pt>
                <c:pt idx="23">
                  <c:v>1.906</c:v>
                </c:pt>
                <c:pt idx="24">
                  <c:v>7.456</c:v>
                </c:pt>
                <c:pt idx="25">
                  <c:v>151.727</c:v>
                </c:pt>
                <c:pt idx="26">
                  <c:v>8.621</c:v>
                </c:pt>
                <c:pt idx="27">
                  <c:v>7.826</c:v>
                </c:pt>
                <c:pt idx="28">
                  <c:v>0.969</c:v>
                </c:pt>
                <c:pt idx="29">
                  <c:v>21.773</c:v>
                </c:pt>
                <c:pt idx="30">
                  <c:v>90.117</c:v>
                </c:pt>
                <c:pt idx="31">
                  <c:v>36.175</c:v>
                </c:pt>
                <c:pt idx="32">
                  <c:v>90.117</c:v>
                </c:pt>
                <c:pt idx="33">
                  <c:v>19.898</c:v>
                </c:pt>
                <c:pt idx="34">
                  <c:v>8.016</c:v>
                </c:pt>
                <c:pt idx="35">
                  <c:v>144.932</c:v>
                </c:pt>
                <c:pt idx="36">
                  <c:v>49.399</c:v>
                </c:pt>
                <c:pt idx="37">
                  <c:v>20.127</c:v>
                </c:pt>
                <c:pt idx="38">
                  <c:v>2.085</c:v>
                </c:pt>
                <c:pt idx="39">
                  <c:v>1.962</c:v>
                </c:pt>
                <c:pt idx="40">
                  <c:v>1.403</c:v>
                </c:pt>
                <c:pt idx="41">
                  <c:v>1.416</c:v>
                </c:pt>
                <c:pt idx="42">
                  <c:v>1.43</c:v>
                </c:pt>
                <c:pt idx="43">
                  <c:v>1.904</c:v>
                </c:pt>
                <c:pt idx="44">
                  <c:v>22.578</c:v>
                </c:pt>
                <c:pt idx="45">
                  <c:v>27.257</c:v>
                </c:pt>
                <c:pt idx="46">
                  <c:v>1.83</c:v>
                </c:pt>
                <c:pt idx="47">
                  <c:v>18.16</c:v>
                </c:pt>
                <c:pt idx="48">
                  <c:v>6.875</c:v>
                </c:pt>
                <c:pt idx="49">
                  <c:v>6.517</c:v>
                </c:pt>
                <c:pt idx="50">
                  <c:v>1.617</c:v>
                </c:pt>
                <c:pt idx="51">
                  <c:v>27.348</c:v>
                </c:pt>
                <c:pt idx="52">
                  <c:v>13.731</c:v>
                </c:pt>
                <c:pt idx="53">
                  <c:v>83.307</c:v>
                </c:pt>
                <c:pt idx="54">
                  <c:v>11.411</c:v>
                </c:pt>
                <c:pt idx="55">
                  <c:v>29.677</c:v>
                </c:pt>
                <c:pt idx="56">
                  <c:v>26.834</c:v>
                </c:pt>
                <c:pt idx="57">
                  <c:v>29.884</c:v>
                </c:pt>
                <c:pt idx="58">
                  <c:v>47.993</c:v>
                </c:pt>
                <c:pt idx="59">
                  <c:v>6.639</c:v>
                </c:pt>
                <c:pt idx="60">
                  <c:v>2.467</c:v>
                </c:pt>
                <c:pt idx="61">
                  <c:v>8.267</c:v>
                </c:pt>
                <c:pt idx="62">
                  <c:v>2.457</c:v>
                </c:pt>
                <c:pt idx="63">
                  <c:v>3.322</c:v>
                </c:pt>
                <c:pt idx="64">
                  <c:v>2.194</c:v>
                </c:pt>
                <c:pt idx="65">
                  <c:v>1.185</c:v>
                </c:pt>
                <c:pt idx="66">
                  <c:v>1.544</c:v>
                </c:pt>
                <c:pt idx="67">
                  <c:v>0.229</c:v>
                </c:pt>
                <c:pt idx="68">
                  <c:v>0.778</c:v>
                </c:pt>
                <c:pt idx="69">
                  <c:v>0.016</c:v>
                </c:pt>
                <c:pt idx="70">
                  <c:v>0.009</c:v>
                </c:pt>
                <c:pt idx="71">
                  <c:v>0.706</c:v>
                </c:pt>
              </c:numCache>
            </c:numRef>
          </c:xVal>
          <c:yVal>
            <c:numRef>
              <c:f>DATA!$H$9:$H$80</c:f>
              <c:numCache>
                <c:ptCount val="72"/>
                <c:pt idx="0">
                  <c:v>240.40862286969602</c:v>
                </c:pt>
                <c:pt idx="1">
                  <c:v>35.198529527519995</c:v>
                </c:pt>
                <c:pt idx="2">
                  <c:v>75.768526037664</c:v>
                </c:pt>
                <c:pt idx="3">
                  <c:v>934.865208558144</c:v>
                </c:pt>
                <c:pt idx="4">
                  <c:v>48.533243222879996</c:v>
                </c:pt>
                <c:pt idx="5">
                  <c:v>26.603474941440005</c:v>
                </c:pt>
                <c:pt idx="6">
                  <c:v>130.215153494016</c:v>
                </c:pt>
                <c:pt idx="7">
                  <c:v>79.83994817664002</c:v>
                </c:pt>
                <c:pt idx="8">
                  <c:v>49.486003992575995</c:v>
                </c:pt>
                <c:pt idx="9">
                  <c:v>127.9288492992</c:v>
                </c:pt>
                <c:pt idx="10">
                  <c:v>62.267238549792</c:v>
                </c:pt>
                <c:pt idx="11">
                  <c:v>77.52882487104</c:v>
                </c:pt>
                <c:pt idx="12">
                  <c:v>2.3636035771200006</c:v>
                </c:pt>
                <c:pt idx="13">
                  <c:v>8.369066161152002</c:v>
                </c:pt>
                <c:pt idx="14">
                  <c:v>2.8503033960960003</c:v>
                </c:pt>
                <c:pt idx="15">
                  <c:v>3.540020587200001</c:v>
                </c:pt>
                <c:pt idx="20">
                  <c:v>29.072295504</c:v>
                </c:pt>
                <c:pt idx="21">
                  <c:v>1063.442460681216</c:v>
                </c:pt>
                <c:pt idx="22">
                  <c:v>1756.7647461469444</c:v>
                </c:pt>
                <c:pt idx="23">
                  <c:v>58.367817248255996</c:v>
                </c:pt>
                <c:pt idx="24">
                  <c:v>110.26673795174402</c:v>
                </c:pt>
                <c:pt idx="25">
                  <c:v>13653.90373805107</c:v>
                </c:pt>
                <c:pt idx="26">
                  <c:v>631.8151894935361</c:v>
                </c:pt>
                <c:pt idx="27">
                  <c:v>220.42743129388802</c:v>
                </c:pt>
                <c:pt idx="28">
                  <c:v>14.381037000864001</c:v>
                </c:pt>
                <c:pt idx="29">
                  <c:v>635.614947967968</c:v>
                </c:pt>
                <c:pt idx="30">
                  <c:v>2668.47389459712</c:v>
                </c:pt>
                <c:pt idx="31">
                  <c:v>1245.3864895008</c:v>
                </c:pt>
                <c:pt idx="32">
                  <c:v>6021.131051546785</c:v>
                </c:pt>
                <c:pt idx="33">
                  <c:v>705.728861343936</c:v>
                </c:pt>
                <c:pt idx="34">
                  <c:v>356.06970164736003</c:v>
                </c:pt>
                <c:pt idx="35">
                  <c:v>12249.617276592</c:v>
                </c:pt>
                <c:pt idx="36">
                  <c:v>2356.3286152297924</c:v>
                </c:pt>
                <c:pt idx="37">
                  <c:v>669.1278259154881</c:v>
                </c:pt>
                <c:pt idx="38">
                  <c:v>9.616120947359999</c:v>
                </c:pt>
                <c:pt idx="39">
                  <c:v>8.201503051776</c:v>
                </c:pt>
                <c:pt idx="40">
                  <c:v>3.005383989024</c:v>
                </c:pt>
                <c:pt idx="41">
                  <c:v>2.1064066191360005</c:v>
                </c:pt>
                <c:pt idx="42">
                  <c:v>1.95236993952</c:v>
                </c:pt>
                <c:pt idx="43">
                  <c:v>56.728185679872</c:v>
                </c:pt>
                <c:pt idx="44">
                  <c:v>2966.8459631667843</c:v>
                </c:pt>
                <c:pt idx="45">
                  <c:v>2680.5453089207044</c:v>
                </c:pt>
                <c:pt idx="46">
                  <c:v>3.93547250592</c:v>
                </c:pt>
                <c:pt idx="47">
                  <c:v>81.26201235456001</c:v>
                </c:pt>
                <c:pt idx="48">
                  <c:v>119.12813352000002</c:v>
                </c:pt>
                <c:pt idx="49">
                  <c:v>94.149103025376</c:v>
                </c:pt>
                <c:pt idx="50">
                  <c:v>31.224773831327997</c:v>
                </c:pt>
                <c:pt idx="51">
                  <c:v>2687.336194790016</c:v>
                </c:pt>
                <c:pt idx="52">
                  <c:v>427.969626204096</c:v>
                </c:pt>
                <c:pt idx="53">
                  <c:v>4856.974814807137</c:v>
                </c:pt>
                <c:pt idx="54">
                  <c:v>67.65688524384</c:v>
                </c:pt>
                <c:pt idx="55">
                  <c:v>351.63310542048004</c:v>
                </c:pt>
                <c:pt idx="56">
                  <c:v>1085.446738582848</c:v>
                </c:pt>
                <c:pt idx="57">
                  <c:v>727.529155832448</c:v>
                </c:pt>
                <c:pt idx="58">
                  <c:v>1976.139792161568</c:v>
                </c:pt>
                <c:pt idx="59">
                  <c:v>28.892881898784005</c:v>
                </c:pt>
                <c:pt idx="60">
                  <c:v>7.103602952640002</c:v>
                </c:pt>
                <c:pt idx="61">
                  <c:v>125.73229401734403</c:v>
                </c:pt>
                <c:pt idx="62">
                  <c:v>4.801846087583999</c:v>
                </c:pt>
                <c:pt idx="63">
                  <c:v>16.711384250880002</c:v>
                </c:pt>
                <c:pt idx="64">
                  <c:v>13.742468495424</c:v>
                </c:pt>
                <c:pt idx="65">
                  <c:v>3.724798517280001</c:v>
                </c:pt>
                <c:pt idx="66">
                  <c:v>1.3596949186560001</c:v>
                </c:pt>
                <c:pt idx="67">
                  <c:v>0.45091204329600004</c:v>
                </c:pt>
                <c:pt idx="68">
                  <c:v>0.5570690371200001</c:v>
                </c:pt>
                <c:pt idx="69">
                  <c:v>0.009886348800000002</c:v>
                </c:pt>
                <c:pt idx="70">
                  <c:v>0.007945185024</c:v>
                </c:pt>
                <c:pt idx="71">
                  <c:v>0.10173089491199999</c:v>
                </c:pt>
              </c:numCache>
            </c:numRef>
          </c:yVal>
          <c:smooth val="0"/>
        </c:ser>
        <c:axId val="10635081"/>
        <c:axId val="28606866"/>
      </c:scatterChart>
      <c:valAx>
        <c:axId val="10635081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8606866"/>
        <c:crossesAt val="0.1"/>
        <c:crossBetween val="midCat"/>
        <c:dispUnits/>
      </c:valAx>
      <c:valAx>
        <c:axId val="28606866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9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0635081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45"/>
          <c:y val="0.38125"/>
          <c:w val="0.1572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Y.24  Nam Pi  A.Chiang Muan   Year 2018</a:t>
            </a:r>
          </a:p>
        </c:rich>
      </c:tx>
      <c:layout>
        <c:manualLayout>
          <c:xMode val="factor"/>
          <c:yMode val="factor"/>
          <c:x val="0.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84"/>
          <c:w val="0.93825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'Y24'!$B$1:$B$366</c:f>
              <c:strCache/>
            </c:strRef>
          </c:cat>
          <c:val>
            <c:numRef>
              <c:f>'Y24'!$D$1:$D$366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'Y24'!$B$1:$B$366</c:f>
              <c:strCache/>
            </c:strRef>
          </c:cat>
          <c:val>
            <c:numRef>
              <c:f>'Y24'!$E$1:$E$366</c:f>
              <c:numCache/>
            </c:numRef>
          </c:val>
          <c:smooth val="0"/>
        </c:ser>
        <c:marker val="1"/>
        <c:axId val="56135203"/>
        <c:axId val="35454780"/>
      </c:lineChart>
      <c:dateAx>
        <c:axId val="5613520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5454780"/>
        <c:crossesAt val="181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5454780"/>
        <c:scaling>
          <c:orientation val="minMax"/>
          <c:max val="264"/>
          <c:min val="25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35203"/>
        <c:crossesAt val="1"/>
        <c:crossBetween val="between"/>
        <c:dispUnits/>
        <c:majorUnit val="1"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825"/>
          <c:y val="0.92725"/>
          <c:w val="0.861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Y.24  Nam Pi D.A.590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87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06425"/>
          <c:w val="0.775"/>
          <c:h val="0.8305"/>
        </c:manualLayout>
      </c:layout>
      <c:scatterChart>
        <c:scatterStyle val="lineMarker"/>
        <c:varyColors val="0"/>
        <c:ser>
          <c:idx val="1"/>
          <c:order val="0"/>
          <c:tx>
            <c:v> 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DATA!$E$52:$E$80</c:f>
              <c:numCache>
                <c:ptCount val="29"/>
                <c:pt idx="0">
                  <c:v>1.904</c:v>
                </c:pt>
                <c:pt idx="1">
                  <c:v>22.578</c:v>
                </c:pt>
                <c:pt idx="2">
                  <c:v>27.257</c:v>
                </c:pt>
                <c:pt idx="3">
                  <c:v>1.83</c:v>
                </c:pt>
                <c:pt idx="4">
                  <c:v>18.16</c:v>
                </c:pt>
                <c:pt idx="5">
                  <c:v>6.875</c:v>
                </c:pt>
                <c:pt idx="6">
                  <c:v>6.517</c:v>
                </c:pt>
                <c:pt idx="7">
                  <c:v>1.617</c:v>
                </c:pt>
                <c:pt idx="8">
                  <c:v>27.348</c:v>
                </c:pt>
                <c:pt idx="9">
                  <c:v>13.731</c:v>
                </c:pt>
                <c:pt idx="10">
                  <c:v>83.307</c:v>
                </c:pt>
                <c:pt idx="11">
                  <c:v>11.411</c:v>
                </c:pt>
                <c:pt idx="12">
                  <c:v>29.677</c:v>
                </c:pt>
                <c:pt idx="13">
                  <c:v>26.834</c:v>
                </c:pt>
                <c:pt idx="14">
                  <c:v>29.884</c:v>
                </c:pt>
                <c:pt idx="15">
                  <c:v>47.993</c:v>
                </c:pt>
                <c:pt idx="16">
                  <c:v>6.639</c:v>
                </c:pt>
                <c:pt idx="17">
                  <c:v>2.467</c:v>
                </c:pt>
                <c:pt idx="18">
                  <c:v>8.267</c:v>
                </c:pt>
                <c:pt idx="19">
                  <c:v>2.457</c:v>
                </c:pt>
                <c:pt idx="20">
                  <c:v>3.322</c:v>
                </c:pt>
                <c:pt idx="21">
                  <c:v>2.194</c:v>
                </c:pt>
                <c:pt idx="22">
                  <c:v>1.185</c:v>
                </c:pt>
                <c:pt idx="23">
                  <c:v>1.544</c:v>
                </c:pt>
                <c:pt idx="24">
                  <c:v>0.229</c:v>
                </c:pt>
                <c:pt idx="25">
                  <c:v>0.778</c:v>
                </c:pt>
                <c:pt idx="26">
                  <c:v>0.016</c:v>
                </c:pt>
                <c:pt idx="27">
                  <c:v>0.009</c:v>
                </c:pt>
                <c:pt idx="28">
                  <c:v>0.706</c:v>
                </c:pt>
              </c:numCache>
            </c:numRef>
          </c:xVal>
          <c:yVal>
            <c:numRef>
              <c:f>DATA!$H$52:$H$80</c:f>
              <c:numCache>
                <c:ptCount val="29"/>
                <c:pt idx="0">
                  <c:v>56.728185679872</c:v>
                </c:pt>
                <c:pt idx="1">
                  <c:v>2966.8459631667843</c:v>
                </c:pt>
                <c:pt idx="2">
                  <c:v>2680.5453089207044</c:v>
                </c:pt>
                <c:pt idx="3">
                  <c:v>3.93547250592</c:v>
                </c:pt>
                <c:pt idx="4">
                  <c:v>81.26201235456001</c:v>
                </c:pt>
                <c:pt idx="5">
                  <c:v>119.12813352000002</c:v>
                </c:pt>
                <c:pt idx="6">
                  <c:v>94.149103025376</c:v>
                </c:pt>
                <c:pt idx="7">
                  <c:v>31.224773831327997</c:v>
                </c:pt>
                <c:pt idx="8">
                  <c:v>2687.336194790016</c:v>
                </c:pt>
                <c:pt idx="9">
                  <c:v>427.969626204096</c:v>
                </c:pt>
                <c:pt idx="10">
                  <c:v>4856.974814807137</c:v>
                </c:pt>
                <c:pt idx="11">
                  <c:v>67.65688524384</c:v>
                </c:pt>
                <c:pt idx="12">
                  <c:v>351.63310542048004</c:v>
                </c:pt>
                <c:pt idx="13">
                  <c:v>1085.446738582848</c:v>
                </c:pt>
                <c:pt idx="14">
                  <c:v>727.529155832448</c:v>
                </c:pt>
                <c:pt idx="15">
                  <c:v>1976.139792161568</c:v>
                </c:pt>
                <c:pt idx="16">
                  <c:v>28.892881898784005</c:v>
                </c:pt>
                <c:pt idx="17">
                  <c:v>7.103602952640002</c:v>
                </c:pt>
                <c:pt idx="18">
                  <c:v>125.73229401734403</c:v>
                </c:pt>
                <c:pt idx="19">
                  <c:v>4.801846087583999</c:v>
                </c:pt>
                <c:pt idx="20">
                  <c:v>16.711384250880002</c:v>
                </c:pt>
                <c:pt idx="21">
                  <c:v>13.742468495424</c:v>
                </c:pt>
                <c:pt idx="22">
                  <c:v>3.724798517280001</c:v>
                </c:pt>
                <c:pt idx="23">
                  <c:v>1.3596949186560001</c:v>
                </c:pt>
                <c:pt idx="24">
                  <c:v>0.45091204329600004</c:v>
                </c:pt>
                <c:pt idx="25">
                  <c:v>0.5570690371200001</c:v>
                </c:pt>
                <c:pt idx="26">
                  <c:v>0.009886348800000002</c:v>
                </c:pt>
                <c:pt idx="27">
                  <c:v>0.007945185024</c:v>
                </c:pt>
                <c:pt idx="28">
                  <c:v>0.10173089491199999</c:v>
                </c:pt>
              </c:numCache>
            </c:numRef>
          </c:yVal>
          <c:smooth val="0"/>
        </c:ser>
        <c:ser>
          <c:idx val="0"/>
          <c:order val="1"/>
          <c:tx>
            <c:v>2016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DATA!$E$317:$E$346</c:f>
              <c:numCache>
                <c:ptCount val="30"/>
              </c:numCache>
            </c:numRef>
          </c:xVal>
          <c:yVal>
            <c:numRef>
              <c:f>DATA!$H$317:$H$346</c:f>
              <c:numCache>
                <c:ptCount val="30"/>
              </c:numCache>
            </c:numRef>
          </c:yVal>
          <c:smooth val="0"/>
        </c:ser>
        <c:axId val="50657565"/>
        <c:axId val="53264902"/>
      </c:scatterChart>
      <c:valAx>
        <c:axId val="50657565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7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3264902"/>
        <c:crossesAt val="0.1"/>
        <c:crossBetween val="midCat"/>
        <c:dispUnits/>
      </c:valAx>
      <c:valAx>
        <c:axId val="53264902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0657565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66"/>
          <c:y val="0.426"/>
          <c:w val="0.1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9</xdr:col>
      <xdr:colOff>76200</xdr:colOff>
      <xdr:row>16</xdr:row>
      <xdr:rowOff>57150</xdr:rowOff>
    </xdr:to>
    <xdr:graphicFrame>
      <xdr:nvGraphicFramePr>
        <xdr:cNvPr id="1" name="Chart 1"/>
        <xdr:cNvGraphicFramePr/>
      </xdr:nvGraphicFramePr>
      <xdr:xfrm>
        <a:off x="76200" y="9525"/>
        <a:ext cx="58293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9525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4743450"/>
        <a:ext cx="5838825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17</xdr:row>
      <xdr:rowOff>257175</xdr:rowOff>
    </xdr:from>
    <xdr:to>
      <xdr:col>14</xdr:col>
      <xdr:colOff>638175</xdr:colOff>
      <xdr:row>32</xdr:row>
      <xdr:rowOff>238125</xdr:rowOff>
    </xdr:to>
    <xdr:graphicFrame>
      <xdr:nvGraphicFramePr>
        <xdr:cNvPr id="2" name="Chart 1"/>
        <xdr:cNvGraphicFramePr/>
      </xdr:nvGraphicFramePr>
      <xdr:xfrm>
        <a:off x="3009900" y="5114925"/>
        <a:ext cx="570547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K328"/>
  <sheetViews>
    <sheetView zoomScale="106" zoomScaleNormal="106" zoomScalePageLayoutView="0" workbookViewId="0" topLeftCell="A145">
      <selection activeCell="J162" sqref="J162"/>
    </sheetView>
  </sheetViews>
  <sheetFormatPr defaultColWidth="9.140625" defaultRowHeight="21.75"/>
  <cols>
    <col min="1" max="1" width="9.57421875" style="134" bestFit="1" customWidth="1"/>
    <col min="3" max="4" width="9.140625" style="128" customWidth="1"/>
    <col min="6" max="6" width="10.421875" style="152" bestFit="1" customWidth="1"/>
    <col min="9" max="10" width="9.140625" style="147" customWidth="1"/>
  </cols>
  <sheetData>
    <row r="1" spans="1:10" s="110" customFormat="1" ht="21">
      <c r="A1" s="283" t="s">
        <v>98</v>
      </c>
      <c r="B1" s="284"/>
      <c r="C1" s="284"/>
      <c r="D1" s="284"/>
      <c r="E1" s="284"/>
      <c r="F1" s="284"/>
      <c r="G1" s="284"/>
      <c r="H1" s="284"/>
      <c r="I1" s="284"/>
      <c r="J1" s="285"/>
    </row>
    <row r="2" spans="1:10" s="110" customFormat="1" ht="21">
      <c r="A2" s="129" t="s">
        <v>67</v>
      </c>
      <c r="B2" s="112" t="s">
        <v>68</v>
      </c>
      <c r="C2" s="136" t="s">
        <v>69</v>
      </c>
      <c r="D2" s="124" t="s">
        <v>69</v>
      </c>
      <c r="E2" s="111" t="s">
        <v>70</v>
      </c>
      <c r="F2" s="148" t="s">
        <v>70</v>
      </c>
      <c r="G2" s="111" t="s">
        <v>70</v>
      </c>
      <c r="H2" s="112" t="s">
        <v>71</v>
      </c>
      <c r="I2" s="139" t="s">
        <v>70</v>
      </c>
      <c r="J2" s="140" t="s">
        <v>70</v>
      </c>
    </row>
    <row r="3" spans="1:10" s="110" customFormat="1" ht="17.25" customHeight="1">
      <c r="A3" s="130" t="s">
        <v>72</v>
      </c>
      <c r="B3" s="114" t="s">
        <v>73</v>
      </c>
      <c r="C3" s="137" t="s">
        <v>74</v>
      </c>
      <c r="D3" s="125" t="s">
        <v>74</v>
      </c>
      <c r="E3" s="113" t="s">
        <v>75</v>
      </c>
      <c r="F3" s="149" t="s">
        <v>75</v>
      </c>
      <c r="G3" s="113" t="s">
        <v>76</v>
      </c>
      <c r="H3" s="114" t="s">
        <v>77</v>
      </c>
      <c r="I3" s="141" t="s">
        <v>78</v>
      </c>
      <c r="J3" s="142" t="s">
        <v>79</v>
      </c>
    </row>
    <row r="4" spans="1:10" s="110" customFormat="1" ht="18.75" customHeight="1">
      <c r="A4" s="131"/>
      <c r="B4" s="114" t="s">
        <v>80</v>
      </c>
      <c r="C4" s="137" t="s">
        <v>81</v>
      </c>
      <c r="D4" s="125" t="s">
        <v>82</v>
      </c>
      <c r="E4" s="113" t="s">
        <v>83</v>
      </c>
      <c r="F4" s="149" t="s">
        <v>84</v>
      </c>
      <c r="G4" s="113" t="s">
        <v>85</v>
      </c>
      <c r="H4" s="114" t="s">
        <v>86</v>
      </c>
      <c r="I4" s="143"/>
      <c r="J4" s="144"/>
    </row>
    <row r="5" spans="1:10" s="110" customFormat="1" ht="18.75" customHeight="1">
      <c r="A5" s="132"/>
      <c r="B5" s="115"/>
      <c r="C5" s="138" t="s">
        <v>37</v>
      </c>
      <c r="D5" s="126" t="s">
        <v>36</v>
      </c>
      <c r="E5" s="116" t="s">
        <v>38</v>
      </c>
      <c r="F5" s="150"/>
      <c r="G5" s="116" t="s">
        <v>87</v>
      </c>
      <c r="H5" s="115"/>
      <c r="I5" s="145" t="s">
        <v>88</v>
      </c>
      <c r="J5" s="142" t="s">
        <v>89</v>
      </c>
    </row>
    <row r="6" spans="1:10" s="110" customFormat="1" ht="18.75" customHeight="1">
      <c r="A6" s="117">
        <v>22013</v>
      </c>
      <c r="B6" s="118">
        <v>31</v>
      </c>
      <c r="C6" s="119">
        <v>84.8613</v>
      </c>
      <c r="D6" s="119">
        <v>84.8635</v>
      </c>
      <c r="E6" s="119">
        <f aca="true" t="shared" si="0" ref="E6:E45">D6-C6</f>
        <v>0.002200000000001978</v>
      </c>
      <c r="F6" s="151">
        <f aca="true" t="shared" si="1" ref="F6:F45">((10^6)*E6/G6)</f>
        <v>7.039098995334928</v>
      </c>
      <c r="G6" s="120">
        <f aca="true" t="shared" si="2" ref="G6:G39">I6-J6</f>
        <v>312.53999999999996</v>
      </c>
      <c r="H6" s="118">
        <v>1</v>
      </c>
      <c r="I6" s="121">
        <v>803.8</v>
      </c>
      <c r="J6" s="120">
        <v>491.26</v>
      </c>
    </row>
    <row r="7" spans="1:10" s="110" customFormat="1" ht="18.75" customHeight="1">
      <c r="A7" s="117"/>
      <c r="B7" s="118">
        <v>32</v>
      </c>
      <c r="C7" s="119">
        <v>84.9989</v>
      </c>
      <c r="D7" s="119">
        <v>85.0103</v>
      </c>
      <c r="E7" s="119">
        <f t="shared" si="0"/>
        <v>0.011399999999994748</v>
      </c>
      <c r="F7" s="151">
        <f t="shared" si="1"/>
        <v>39.547630611235505</v>
      </c>
      <c r="G7" s="120">
        <f t="shared" si="2"/>
        <v>288.26</v>
      </c>
      <c r="H7" s="118">
        <v>2</v>
      </c>
      <c r="I7" s="121">
        <v>818.08</v>
      </c>
      <c r="J7" s="120">
        <v>529.82</v>
      </c>
    </row>
    <row r="8" spans="1:10" s="110" customFormat="1" ht="18.75" customHeight="1">
      <c r="A8" s="117"/>
      <c r="B8" s="118">
        <v>33</v>
      </c>
      <c r="C8" s="119">
        <v>85.9507</v>
      </c>
      <c r="D8" s="119">
        <v>85.9585</v>
      </c>
      <c r="E8" s="119">
        <f t="shared" si="0"/>
        <v>0.007800000000003138</v>
      </c>
      <c r="F8" s="151">
        <f t="shared" si="1"/>
        <v>25.272161741845316</v>
      </c>
      <c r="G8" s="120">
        <f t="shared" si="2"/>
        <v>308.64</v>
      </c>
      <c r="H8" s="118">
        <v>3</v>
      </c>
      <c r="I8" s="121">
        <v>673</v>
      </c>
      <c r="J8" s="122">
        <v>364.36</v>
      </c>
    </row>
    <row r="9" spans="1:10" s="110" customFormat="1" ht="18.75" customHeight="1">
      <c r="A9" s="117">
        <v>22025</v>
      </c>
      <c r="B9" s="118">
        <v>34</v>
      </c>
      <c r="C9" s="119">
        <v>83.7341</v>
      </c>
      <c r="D9" s="119">
        <v>83.7366</v>
      </c>
      <c r="E9" s="119">
        <f t="shared" si="0"/>
        <v>0.0024999999999977263</v>
      </c>
      <c r="F9" s="151">
        <f t="shared" si="1"/>
        <v>7.567273057474123</v>
      </c>
      <c r="G9" s="120">
        <f t="shared" si="2"/>
        <v>330.37</v>
      </c>
      <c r="H9" s="118">
        <v>4</v>
      </c>
      <c r="I9" s="121">
        <v>699.61</v>
      </c>
      <c r="J9" s="120">
        <v>369.24</v>
      </c>
    </row>
    <row r="10" spans="1:10" s="110" customFormat="1" ht="18.75" customHeight="1">
      <c r="A10" s="117"/>
      <c r="B10" s="118">
        <v>35</v>
      </c>
      <c r="C10" s="119">
        <v>85.0037</v>
      </c>
      <c r="D10" s="119">
        <v>85.0093</v>
      </c>
      <c r="E10" s="119">
        <f t="shared" si="0"/>
        <v>0.00560000000000116</v>
      </c>
      <c r="F10" s="151">
        <f t="shared" si="1"/>
        <v>16.759943734478078</v>
      </c>
      <c r="G10" s="120">
        <f t="shared" si="2"/>
        <v>334.13</v>
      </c>
      <c r="H10" s="118">
        <v>5</v>
      </c>
      <c r="I10" s="121">
        <v>701.14</v>
      </c>
      <c r="J10" s="120">
        <v>367.01</v>
      </c>
    </row>
    <row r="11" spans="1:10" s="110" customFormat="1" ht="18.75" customHeight="1">
      <c r="A11" s="117"/>
      <c r="B11" s="118">
        <v>36</v>
      </c>
      <c r="C11" s="119">
        <v>84.5495</v>
      </c>
      <c r="D11" s="119">
        <v>84.5587</v>
      </c>
      <c r="E11" s="119">
        <f t="shared" si="0"/>
        <v>0.00920000000000698</v>
      </c>
      <c r="F11" s="151">
        <f t="shared" si="1"/>
        <v>31.568472703589126</v>
      </c>
      <c r="G11" s="120">
        <f t="shared" si="2"/>
        <v>291.43000000000006</v>
      </c>
      <c r="H11" s="118">
        <v>6</v>
      </c>
      <c r="I11" s="121">
        <v>814.57</v>
      </c>
      <c r="J11" s="122">
        <v>523.14</v>
      </c>
    </row>
    <row r="12" spans="1:10" s="110" customFormat="1" ht="18.75" customHeight="1">
      <c r="A12" s="117">
        <v>22047</v>
      </c>
      <c r="B12" s="118">
        <v>19</v>
      </c>
      <c r="C12" s="119">
        <v>88.9654</v>
      </c>
      <c r="D12" s="119">
        <v>88.9854</v>
      </c>
      <c r="E12" s="119">
        <f t="shared" si="0"/>
        <v>0.01999999999999602</v>
      </c>
      <c r="F12" s="151">
        <f t="shared" si="1"/>
        <v>66.17476756111579</v>
      </c>
      <c r="G12" s="120">
        <f t="shared" si="2"/>
        <v>302.22999999999996</v>
      </c>
      <c r="H12" s="118">
        <v>7</v>
      </c>
      <c r="I12" s="121">
        <v>664.39</v>
      </c>
      <c r="J12" s="120">
        <v>362.16</v>
      </c>
    </row>
    <row r="13" spans="1:10" s="110" customFormat="1" ht="18.75" customHeight="1">
      <c r="A13" s="117"/>
      <c r="B13" s="118">
        <v>20</v>
      </c>
      <c r="C13" s="119">
        <v>84.6382</v>
      </c>
      <c r="D13" s="119">
        <v>84.6537</v>
      </c>
      <c r="E13" s="119">
        <f t="shared" si="0"/>
        <v>0.015500000000002956</v>
      </c>
      <c r="F13" s="151">
        <f t="shared" si="1"/>
        <v>47.44849542352514</v>
      </c>
      <c r="G13" s="120">
        <f t="shared" si="2"/>
        <v>326.66999999999996</v>
      </c>
      <c r="H13" s="118">
        <v>8</v>
      </c>
      <c r="I13" s="121">
        <v>712.41</v>
      </c>
      <c r="J13" s="120">
        <v>385.74</v>
      </c>
    </row>
    <row r="14" spans="1:10" s="110" customFormat="1" ht="18.75" customHeight="1">
      <c r="A14" s="117"/>
      <c r="B14" s="118">
        <v>21</v>
      </c>
      <c r="C14" s="119">
        <v>86.3507</v>
      </c>
      <c r="D14" s="119">
        <v>86.365</v>
      </c>
      <c r="E14" s="119">
        <f t="shared" si="0"/>
        <v>0.014299999999991542</v>
      </c>
      <c r="F14" s="151">
        <f t="shared" si="1"/>
        <v>50.839021615442064</v>
      </c>
      <c r="G14" s="120">
        <f t="shared" si="2"/>
        <v>281.28</v>
      </c>
      <c r="H14" s="118">
        <v>9</v>
      </c>
      <c r="I14" s="121">
        <v>807.13</v>
      </c>
      <c r="J14" s="122">
        <v>525.85</v>
      </c>
    </row>
    <row r="15" spans="1:10" s="110" customFormat="1" ht="18.75" customHeight="1">
      <c r="A15" s="117">
        <v>22052</v>
      </c>
      <c r="B15" s="118">
        <v>22</v>
      </c>
      <c r="C15" s="119">
        <v>85.1207</v>
      </c>
      <c r="D15" s="119">
        <v>85.1304</v>
      </c>
      <c r="E15" s="119">
        <f t="shared" si="0"/>
        <v>0.009699999999995157</v>
      </c>
      <c r="F15" s="151">
        <f t="shared" si="1"/>
        <v>30.951849133651866</v>
      </c>
      <c r="G15" s="120">
        <f t="shared" si="2"/>
        <v>313.39</v>
      </c>
      <c r="H15" s="118">
        <v>10</v>
      </c>
      <c r="I15" s="121">
        <v>700.25</v>
      </c>
      <c r="J15" s="120">
        <v>386.86</v>
      </c>
    </row>
    <row r="16" spans="1:10" s="110" customFormat="1" ht="18.75" customHeight="1">
      <c r="A16" s="117"/>
      <c r="B16" s="118">
        <v>23</v>
      </c>
      <c r="C16" s="119">
        <v>87.6765</v>
      </c>
      <c r="D16" s="119">
        <v>87.6829</v>
      </c>
      <c r="E16" s="119">
        <f t="shared" si="0"/>
        <v>0.006399999999999295</v>
      </c>
      <c r="F16" s="151">
        <f t="shared" si="1"/>
        <v>22.494025024600365</v>
      </c>
      <c r="G16" s="120">
        <f t="shared" si="2"/>
        <v>284.52</v>
      </c>
      <c r="H16" s="118">
        <v>11</v>
      </c>
      <c r="I16" s="121">
        <v>839.39</v>
      </c>
      <c r="J16" s="120">
        <v>554.87</v>
      </c>
    </row>
    <row r="17" spans="1:10" s="110" customFormat="1" ht="18.75" customHeight="1">
      <c r="A17" s="117"/>
      <c r="B17" s="118">
        <v>24</v>
      </c>
      <c r="C17" s="119">
        <v>88.0543</v>
      </c>
      <c r="D17" s="119">
        <v>88.0641</v>
      </c>
      <c r="E17" s="119">
        <f t="shared" si="0"/>
        <v>0.009799999999998477</v>
      </c>
      <c r="F17" s="151">
        <f t="shared" si="1"/>
        <v>29.047364989028615</v>
      </c>
      <c r="G17" s="120">
        <f t="shared" si="2"/>
        <v>337.38000000000005</v>
      </c>
      <c r="H17" s="118">
        <v>12</v>
      </c>
      <c r="I17" s="121">
        <v>708.94</v>
      </c>
      <c r="J17" s="122">
        <v>371.56</v>
      </c>
    </row>
    <row r="18" spans="1:10" s="110" customFormat="1" ht="18.75" customHeight="1">
      <c r="A18" s="117">
        <v>22060</v>
      </c>
      <c r="B18" s="118">
        <v>25</v>
      </c>
      <c r="C18" s="119">
        <v>87.0443</v>
      </c>
      <c r="D18" s="119">
        <v>87.0933</v>
      </c>
      <c r="E18" s="119">
        <f t="shared" si="0"/>
        <v>0.04899999999999238</v>
      </c>
      <c r="F18" s="151">
        <f t="shared" si="1"/>
        <v>168.50648234118225</v>
      </c>
      <c r="G18" s="120">
        <f t="shared" si="2"/>
        <v>290.78999999999996</v>
      </c>
      <c r="H18" s="118">
        <v>13</v>
      </c>
      <c r="I18" s="121">
        <v>840.13</v>
      </c>
      <c r="J18" s="120">
        <v>549.34</v>
      </c>
    </row>
    <row r="19" spans="1:10" s="110" customFormat="1" ht="18.75" customHeight="1">
      <c r="A19" s="117"/>
      <c r="B19" s="118">
        <v>26</v>
      </c>
      <c r="C19" s="119">
        <v>85.7946</v>
      </c>
      <c r="D19" s="119">
        <v>85.8448</v>
      </c>
      <c r="E19" s="119">
        <f t="shared" si="0"/>
        <v>0.0502000000000038</v>
      </c>
      <c r="F19" s="151">
        <f t="shared" si="1"/>
        <v>170.74249175199415</v>
      </c>
      <c r="G19" s="120">
        <f t="shared" si="2"/>
        <v>294.01</v>
      </c>
      <c r="H19" s="118">
        <v>14</v>
      </c>
      <c r="I19" s="121">
        <v>823.56</v>
      </c>
      <c r="J19" s="120">
        <v>529.55</v>
      </c>
    </row>
    <row r="20" spans="1:10" s="110" customFormat="1" ht="18.75" customHeight="1">
      <c r="A20" s="117"/>
      <c r="B20" s="118">
        <v>27</v>
      </c>
      <c r="C20" s="119">
        <v>86.3156</v>
      </c>
      <c r="D20" s="119">
        <v>86.3606</v>
      </c>
      <c r="E20" s="119">
        <f t="shared" si="0"/>
        <v>0.045000000000001705</v>
      </c>
      <c r="F20" s="151">
        <f t="shared" si="1"/>
        <v>125.93753498265335</v>
      </c>
      <c r="G20" s="120">
        <f t="shared" si="2"/>
        <v>357.32000000000005</v>
      </c>
      <c r="H20" s="118">
        <v>15</v>
      </c>
      <c r="I20" s="121">
        <v>818.45</v>
      </c>
      <c r="J20" s="122">
        <v>461.13</v>
      </c>
    </row>
    <row r="21" spans="1:10" s="110" customFormat="1" ht="18.75" customHeight="1">
      <c r="A21" s="117">
        <v>22075</v>
      </c>
      <c r="B21" s="118">
        <v>1</v>
      </c>
      <c r="C21" s="119">
        <v>85.4101</v>
      </c>
      <c r="D21" s="119">
        <v>85.564</v>
      </c>
      <c r="E21" s="119">
        <f t="shared" si="0"/>
        <v>0.15389999999999304</v>
      </c>
      <c r="F21" s="151">
        <f t="shared" si="1"/>
        <v>510.1770204866175</v>
      </c>
      <c r="G21" s="120">
        <f t="shared" si="2"/>
        <v>301.66</v>
      </c>
      <c r="H21" s="118">
        <v>16</v>
      </c>
      <c r="I21" s="121">
        <v>702.58</v>
      </c>
      <c r="J21" s="120">
        <v>400.92</v>
      </c>
    </row>
    <row r="22" spans="1:10" s="110" customFormat="1" ht="18.75" customHeight="1">
      <c r="A22" s="117"/>
      <c r="B22" s="118">
        <v>2</v>
      </c>
      <c r="C22" s="119">
        <v>87.4825</v>
      </c>
      <c r="D22" s="119">
        <v>87.6447</v>
      </c>
      <c r="E22" s="119">
        <f t="shared" si="0"/>
        <v>0.16219999999999857</v>
      </c>
      <c r="F22" s="151">
        <f t="shared" si="1"/>
        <v>518.0784464034705</v>
      </c>
      <c r="G22" s="120">
        <f t="shared" si="2"/>
        <v>313.08000000000004</v>
      </c>
      <c r="H22" s="118">
        <v>17</v>
      </c>
      <c r="I22" s="121">
        <v>822.07</v>
      </c>
      <c r="J22" s="120">
        <v>508.99</v>
      </c>
    </row>
    <row r="23" spans="1:10" s="110" customFormat="1" ht="18.75" customHeight="1">
      <c r="A23" s="117"/>
      <c r="B23" s="118">
        <v>3</v>
      </c>
      <c r="C23" s="119">
        <v>85.8872</v>
      </c>
      <c r="D23" s="119">
        <v>86.0625</v>
      </c>
      <c r="E23" s="119">
        <f t="shared" si="0"/>
        <v>0.1752999999999929</v>
      </c>
      <c r="F23" s="151">
        <f t="shared" si="1"/>
        <v>519.5767509410264</v>
      </c>
      <c r="G23" s="120">
        <f t="shared" si="2"/>
        <v>337.39000000000004</v>
      </c>
      <c r="H23" s="118">
        <v>18</v>
      </c>
      <c r="I23" s="121">
        <v>691.21</v>
      </c>
      <c r="J23" s="122">
        <v>353.82</v>
      </c>
    </row>
    <row r="24" spans="1:10" s="110" customFormat="1" ht="18.75" customHeight="1">
      <c r="A24" s="117">
        <v>22075</v>
      </c>
      <c r="B24" s="118">
        <v>4</v>
      </c>
      <c r="C24" s="119">
        <v>85.0231</v>
      </c>
      <c r="D24" s="119">
        <v>85.2175</v>
      </c>
      <c r="E24" s="119">
        <f t="shared" si="0"/>
        <v>0.19440000000000168</v>
      </c>
      <c r="F24" s="151">
        <f t="shared" si="1"/>
        <v>545.1944919651168</v>
      </c>
      <c r="G24" s="120">
        <f t="shared" si="2"/>
        <v>356.57</v>
      </c>
      <c r="H24" s="118">
        <v>19</v>
      </c>
      <c r="I24" s="121">
        <v>656.16</v>
      </c>
      <c r="J24" s="120">
        <v>299.59</v>
      </c>
    </row>
    <row r="25" spans="1:10" s="110" customFormat="1" ht="18.75" customHeight="1">
      <c r="A25" s="117"/>
      <c r="B25" s="118">
        <v>5</v>
      </c>
      <c r="C25" s="119">
        <v>85.1194</v>
      </c>
      <c r="D25" s="119">
        <v>85.2965</v>
      </c>
      <c r="E25" s="119">
        <f t="shared" si="0"/>
        <v>0.17709999999999582</v>
      </c>
      <c r="F25" s="151">
        <f t="shared" si="1"/>
        <v>510.88994663203755</v>
      </c>
      <c r="G25" s="120">
        <f t="shared" si="2"/>
        <v>346.65</v>
      </c>
      <c r="H25" s="118">
        <v>20</v>
      </c>
      <c r="I25" s="121">
        <v>716.39</v>
      </c>
      <c r="J25" s="120">
        <v>369.74</v>
      </c>
    </row>
    <row r="26" spans="1:10" s="110" customFormat="1" ht="18.75" customHeight="1">
      <c r="A26" s="117"/>
      <c r="B26" s="118">
        <v>6</v>
      </c>
      <c r="C26" s="119">
        <v>87.4469</v>
      </c>
      <c r="D26" s="119">
        <v>87.609</v>
      </c>
      <c r="E26" s="119">
        <f t="shared" si="0"/>
        <v>0.16209999999999525</v>
      </c>
      <c r="F26" s="151">
        <f t="shared" si="1"/>
        <v>548.0795239383124</v>
      </c>
      <c r="G26" s="120">
        <f t="shared" si="2"/>
        <v>295.76</v>
      </c>
      <c r="H26" s="118">
        <v>21</v>
      </c>
      <c r="I26" s="121">
        <v>850.35</v>
      </c>
      <c r="J26" s="122">
        <v>554.59</v>
      </c>
    </row>
    <row r="27" spans="1:10" s="110" customFormat="1" ht="18.75" customHeight="1">
      <c r="A27" s="117">
        <v>22094</v>
      </c>
      <c r="B27" s="118">
        <v>7</v>
      </c>
      <c r="C27" s="119">
        <v>86.4545</v>
      </c>
      <c r="D27" s="119">
        <v>86.5553</v>
      </c>
      <c r="E27" s="119">
        <f t="shared" si="0"/>
        <v>0.10080000000000666</v>
      </c>
      <c r="F27" s="151">
        <f t="shared" si="1"/>
        <v>316.19561466798416</v>
      </c>
      <c r="G27" s="120">
        <f t="shared" si="2"/>
        <v>318.78999999999996</v>
      </c>
      <c r="H27" s="118">
        <v>22</v>
      </c>
      <c r="I27" s="121">
        <v>797.93</v>
      </c>
      <c r="J27" s="120">
        <v>479.14</v>
      </c>
    </row>
    <row r="28" spans="1:10" s="110" customFormat="1" ht="18.75" customHeight="1">
      <c r="A28" s="117"/>
      <c r="B28" s="118">
        <v>8</v>
      </c>
      <c r="C28" s="119">
        <v>84.8802</v>
      </c>
      <c r="D28" s="119">
        <v>84.9951</v>
      </c>
      <c r="E28" s="119">
        <f t="shared" si="0"/>
        <v>0.11489999999999156</v>
      </c>
      <c r="F28" s="151">
        <f t="shared" si="1"/>
        <v>389.5047289738349</v>
      </c>
      <c r="G28" s="120">
        <f t="shared" si="2"/>
        <v>294.99</v>
      </c>
      <c r="H28" s="118">
        <v>23</v>
      </c>
      <c r="I28" s="121">
        <v>825.28</v>
      </c>
      <c r="J28" s="120">
        <v>530.29</v>
      </c>
    </row>
    <row r="29" spans="1:10" s="110" customFormat="1" ht="18.75" customHeight="1">
      <c r="A29" s="117"/>
      <c r="B29" s="118">
        <v>9</v>
      </c>
      <c r="C29" s="119">
        <v>87.7601</v>
      </c>
      <c r="D29" s="119">
        <v>87.8106</v>
      </c>
      <c r="E29" s="119">
        <f t="shared" si="0"/>
        <v>0.050499999999999545</v>
      </c>
      <c r="F29" s="151">
        <f t="shared" si="1"/>
        <v>163.43042071197266</v>
      </c>
      <c r="G29" s="120">
        <f t="shared" si="2"/>
        <v>309</v>
      </c>
      <c r="H29" s="118">
        <v>24</v>
      </c>
      <c r="I29" s="121">
        <v>695.39</v>
      </c>
      <c r="J29" s="122">
        <v>386.39</v>
      </c>
    </row>
    <row r="30" spans="1:10" s="110" customFormat="1" ht="18.75" customHeight="1">
      <c r="A30" s="117">
        <v>22111</v>
      </c>
      <c r="B30" s="118">
        <v>19</v>
      </c>
      <c r="C30" s="119">
        <v>88.9056</v>
      </c>
      <c r="D30" s="119">
        <v>88.9625</v>
      </c>
      <c r="E30" s="119">
        <f t="shared" si="0"/>
        <v>0.05689999999999884</v>
      </c>
      <c r="F30" s="151">
        <f t="shared" si="1"/>
        <v>175.433187395939</v>
      </c>
      <c r="G30" s="120">
        <f t="shared" si="2"/>
        <v>324.3399999999999</v>
      </c>
      <c r="H30" s="118">
        <v>25</v>
      </c>
      <c r="I30" s="121">
        <v>697.56</v>
      </c>
      <c r="J30" s="120">
        <v>373.22</v>
      </c>
    </row>
    <row r="31" spans="1:10" s="110" customFormat="1" ht="18.75" customHeight="1">
      <c r="A31" s="117"/>
      <c r="B31" s="118">
        <v>20</v>
      </c>
      <c r="C31" s="119">
        <v>84.623</v>
      </c>
      <c r="D31" s="119">
        <v>84.684</v>
      </c>
      <c r="E31" s="119">
        <f t="shared" si="0"/>
        <v>0.06099999999999284</v>
      </c>
      <c r="F31" s="151">
        <f t="shared" si="1"/>
        <v>170.85398986077598</v>
      </c>
      <c r="G31" s="120">
        <f t="shared" si="2"/>
        <v>357.03</v>
      </c>
      <c r="H31" s="118">
        <v>26</v>
      </c>
      <c r="I31" s="121">
        <v>818.18</v>
      </c>
      <c r="J31" s="120">
        <v>461.15</v>
      </c>
    </row>
    <row r="32" spans="1:10" s="110" customFormat="1" ht="18.75" customHeight="1">
      <c r="A32" s="117"/>
      <c r="B32" s="118">
        <v>21</v>
      </c>
      <c r="C32" s="119">
        <v>86.2871</v>
      </c>
      <c r="D32" s="119">
        <v>86.3365</v>
      </c>
      <c r="E32" s="119">
        <f t="shared" si="0"/>
        <v>0.04940000000000566</v>
      </c>
      <c r="F32" s="151">
        <f t="shared" si="1"/>
        <v>167.21955182454022</v>
      </c>
      <c r="G32" s="120">
        <f t="shared" si="2"/>
        <v>295.41999999999996</v>
      </c>
      <c r="H32" s="118">
        <v>27</v>
      </c>
      <c r="I32" s="121">
        <v>847.36</v>
      </c>
      <c r="J32" s="122">
        <v>551.94</v>
      </c>
    </row>
    <row r="33" spans="1:10" s="110" customFormat="1" ht="18.75" customHeight="1">
      <c r="A33" s="117">
        <v>22115</v>
      </c>
      <c r="B33" s="118">
        <v>22</v>
      </c>
      <c r="C33" s="119">
        <v>85.1036</v>
      </c>
      <c r="D33" s="119">
        <v>85.4528</v>
      </c>
      <c r="E33" s="119">
        <f t="shared" si="0"/>
        <v>0.3491999999999962</v>
      </c>
      <c r="F33" s="151">
        <f t="shared" si="1"/>
        <v>1050.6995637129417</v>
      </c>
      <c r="G33" s="120">
        <f t="shared" si="2"/>
        <v>332.34999999999997</v>
      </c>
      <c r="H33" s="118">
        <v>28</v>
      </c>
      <c r="I33" s="121">
        <v>742.28</v>
      </c>
      <c r="J33" s="120">
        <v>409.93</v>
      </c>
    </row>
    <row r="34" spans="1:10" s="110" customFormat="1" ht="18.75" customHeight="1">
      <c r="A34" s="117"/>
      <c r="B34" s="118">
        <v>23</v>
      </c>
      <c r="C34" s="119">
        <v>87.6774</v>
      </c>
      <c r="D34" s="119">
        <v>88.0301</v>
      </c>
      <c r="E34" s="119">
        <f t="shared" si="0"/>
        <v>0.3526999999999987</v>
      </c>
      <c r="F34" s="151">
        <f t="shared" si="1"/>
        <v>985.663583265793</v>
      </c>
      <c r="G34" s="120">
        <f t="shared" si="2"/>
        <v>357.8299999999999</v>
      </c>
      <c r="H34" s="118">
        <v>29</v>
      </c>
      <c r="I34" s="121">
        <v>723.93</v>
      </c>
      <c r="J34" s="120">
        <v>366.1</v>
      </c>
    </row>
    <row r="35" spans="1:10" s="110" customFormat="1" ht="18.75" customHeight="1">
      <c r="A35" s="117"/>
      <c r="B35" s="118">
        <v>24</v>
      </c>
      <c r="C35" s="119">
        <v>88.0558</v>
      </c>
      <c r="D35" s="119">
        <v>88.3864</v>
      </c>
      <c r="E35" s="119">
        <f t="shared" si="0"/>
        <v>0.3305999999999898</v>
      </c>
      <c r="F35" s="151">
        <f t="shared" si="1"/>
        <v>1086.1423220973447</v>
      </c>
      <c r="G35" s="120">
        <f t="shared" si="2"/>
        <v>304.38</v>
      </c>
      <c r="H35" s="118">
        <v>30</v>
      </c>
      <c r="I35" s="121">
        <v>844.76</v>
      </c>
      <c r="J35" s="122">
        <v>540.38</v>
      </c>
    </row>
    <row r="36" spans="1:10" ht="18.75" customHeight="1">
      <c r="A36" s="117">
        <v>22128</v>
      </c>
      <c r="B36" s="118">
        <v>25</v>
      </c>
      <c r="C36" s="127">
        <v>87.0151</v>
      </c>
      <c r="D36" s="127">
        <v>87.2939</v>
      </c>
      <c r="E36" s="119">
        <f t="shared" si="0"/>
        <v>0.2787999999999897</v>
      </c>
      <c r="F36" s="151">
        <f t="shared" si="1"/>
        <v>942.242049410219</v>
      </c>
      <c r="G36" s="120">
        <f t="shared" si="2"/>
        <v>295.89</v>
      </c>
      <c r="H36" s="118">
        <v>31</v>
      </c>
      <c r="I36" s="146">
        <v>837.13</v>
      </c>
      <c r="J36" s="146">
        <v>541.24</v>
      </c>
    </row>
    <row r="37" spans="1:10" ht="18.75" customHeight="1">
      <c r="A37" s="133"/>
      <c r="B37" s="118">
        <v>26</v>
      </c>
      <c r="C37" s="127">
        <v>85.7928</v>
      </c>
      <c r="D37" s="127">
        <v>86.0442</v>
      </c>
      <c r="E37" s="119">
        <f t="shared" si="0"/>
        <v>0.25140000000000384</v>
      </c>
      <c r="F37" s="151">
        <f t="shared" si="1"/>
        <v>734.0145985401572</v>
      </c>
      <c r="G37" s="120">
        <f t="shared" si="2"/>
        <v>342.5</v>
      </c>
      <c r="H37" s="118">
        <v>32</v>
      </c>
      <c r="I37" s="146">
        <v>709.74</v>
      </c>
      <c r="J37" s="146">
        <v>367.24</v>
      </c>
    </row>
    <row r="38" spans="1:10" ht="18.75" customHeight="1">
      <c r="A38" s="133"/>
      <c r="B38" s="118">
        <v>27</v>
      </c>
      <c r="C38" s="127">
        <v>86.3225</v>
      </c>
      <c r="D38" s="127">
        <v>86.6265</v>
      </c>
      <c r="E38" s="119">
        <f t="shared" si="0"/>
        <v>0.30399999999998784</v>
      </c>
      <c r="F38" s="151">
        <f t="shared" si="1"/>
        <v>868.1249643040373</v>
      </c>
      <c r="G38" s="120">
        <f t="shared" si="2"/>
        <v>350.18000000000006</v>
      </c>
      <c r="H38" s="118">
        <v>33</v>
      </c>
      <c r="I38" s="146">
        <v>743.7</v>
      </c>
      <c r="J38" s="146">
        <v>393.52</v>
      </c>
    </row>
    <row r="39" spans="1:10" ht="18.75" customHeight="1">
      <c r="A39" s="117">
        <v>22135</v>
      </c>
      <c r="B39" s="118">
        <v>25</v>
      </c>
      <c r="C39" s="127">
        <v>87.0712</v>
      </c>
      <c r="D39" s="127">
        <v>87.188</v>
      </c>
      <c r="E39" s="119">
        <f t="shared" si="0"/>
        <v>0.1167999999999978</v>
      </c>
      <c r="F39" s="151">
        <f t="shared" si="1"/>
        <v>329.06970192144524</v>
      </c>
      <c r="G39" s="120">
        <f t="shared" si="2"/>
        <v>354.94000000000005</v>
      </c>
      <c r="H39" s="118">
        <v>34</v>
      </c>
      <c r="I39" s="146">
        <v>712.58</v>
      </c>
      <c r="J39" s="146">
        <v>357.64</v>
      </c>
    </row>
    <row r="40" spans="1:10" ht="18.75" customHeight="1">
      <c r="A40" s="133"/>
      <c r="B40" s="118">
        <v>26</v>
      </c>
      <c r="C40" s="127">
        <v>85.8201</v>
      </c>
      <c r="D40" s="127">
        <v>85.9412</v>
      </c>
      <c r="E40" s="119">
        <f t="shared" si="0"/>
        <v>0.12109999999999843</v>
      </c>
      <c r="F40" s="151" t="e">
        <f t="shared" si="1"/>
        <v>#REF!</v>
      </c>
      <c r="G40" s="120" t="e">
        <f>I40-#REF!</f>
        <v>#REF!</v>
      </c>
      <c r="H40" s="118">
        <v>35</v>
      </c>
      <c r="I40" s="146">
        <v>736.21</v>
      </c>
      <c r="J40" s="146">
        <v>367.5</v>
      </c>
    </row>
    <row r="41" spans="1:10" ht="18.75" customHeight="1">
      <c r="A41" s="133"/>
      <c r="B41" s="118">
        <v>27</v>
      </c>
      <c r="C41" s="127">
        <v>86.3321</v>
      </c>
      <c r="D41" s="127">
        <v>86.4276</v>
      </c>
      <c r="E41" s="119">
        <f t="shared" si="0"/>
        <v>0.09550000000000125</v>
      </c>
      <c r="F41" s="151">
        <f t="shared" si="1"/>
        <v>170.0044503782844</v>
      </c>
      <c r="G41" s="120">
        <f aca="true" t="shared" si="3" ref="G41:G51">I41-J40</f>
        <v>561.75</v>
      </c>
      <c r="H41" s="118">
        <v>36</v>
      </c>
      <c r="I41" s="146">
        <v>929.25</v>
      </c>
      <c r="J41" s="146">
        <v>631.22</v>
      </c>
    </row>
    <row r="42" spans="1:10" ht="18.75" customHeight="1">
      <c r="A42" s="117">
        <v>22143</v>
      </c>
      <c r="B42" s="118">
        <v>28</v>
      </c>
      <c r="C42" s="127">
        <v>87.2152</v>
      </c>
      <c r="D42" s="127">
        <v>87.2706</v>
      </c>
      <c r="E42" s="119">
        <f t="shared" si="0"/>
        <v>0.05540000000000589</v>
      </c>
      <c r="F42" s="151">
        <f t="shared" si="1"/>
        <v>232.74377179349617</v>
      </c>
      <c r="G42" s="120">
        <f t="shared" si="3"/>
        <v>238.02999999999997</v>
      </c>
      <c r="H42" s="118">
        <v>37</v>
      </c>
      <c r="I42" s="146">
        <v>869.25</v>
      </c>
      <c r="J42" s="146">
        <v>538.17</v>
      </c>
    </row>
    <row r="43" spans="1:10" ht="18.75" customHeight="1">
      <c r="A43" s="133"/>
      <c r="B43" s="118">
        <v>29</v>
      </c>
      <c r="C43" s="127">
        <v>85.2888</v>
      </c>
      <c r="D43" s="127">
        <v>85.352</v>
      </c>
      <c r="E43" s="119">
        <f t="shared" si="0"/>
        <v>0.06320000000000903</v>
      </c>
      <c r="F43" s="151">
        <f t="shared" si="1"/>
        <v>391.0649093497248</v>
      </c>
      <c r="G43" s="120">
        <f t="shared" si="3"/>
        <v>161.61</v>
      </c>
      <c r="H43" s="118">
        <v>38</v>
      </c>
      <c r="I43" s="146">
        <v>699.78</v>
      </c>
      <c r="J43" s="146">
        <v>330.23</v>
      </c>
    </row>
    <row r="44" spans="1:10" ht="18.75" customHeight="1">
      <c r="A44" s="133"/>
      <c r="B44" s="118">
        <v>30</v>
      </c>
      <c r="C44" s="127">
        <v>85.0093</v>
      </c>
      <c r="D44" s="127">
        <v>85.068</v>
      </c>
      <c r="E44" s="119">
        <f t="shared" si="0"/>
        <v>0.05870000000000175</v>
      </c>
      <c r="F44" s="151">
        <f t="shared" si="1"/>
        <v>138.57085526782123</v>
      </c>
      <c r="G44" s="120">
        <f t="shared" si="3"/>
        <v>423.61</v>
      </c>
      <c r="H44" s="118">
        <v>39</v>
      </c>
      <c r="I44" s="146">
        <v>753.84</v>
      </c>
      <c r="J44" s="146">
        <v>422.14</v>
      </c>
    </row>
    <row r="45" spans="1:10" ht="18.75" customHeight="1">
      <c r="A45" s="133">
        <v>22152</v>
      </c>
      <c r="B45" s="118">
        <v>31</v>
      </c>
      <c r="C45" s="127">
        <v>84.9185</v>
      </c>
      <c r="D45" s="127">
        <v>85.0463</v>
      </c>
      <c r="E45" s="119">
        <f t="shared" si="0"/>
        <v>0.12780000000000769</v>
      </c>
      <c r="F45" s="151">
        <f t="shared" si="1"/>
        <v>311.1760409057893</v>
      </c>
      <c r="G45" s="120">
        <f t="shared" si="3"/>
        <v>410.70000000000005</v>
      </c>
      <c r="H45" s="118">
        <v>40</v>
      </c>
      <c r="I45" s="146">
        <v>832.84</v>
      </c>
      <c r="J45" s="146">
        <v>503.01</v>
      </c>
    </row>
    <row r="46" spans="1:10" ht="18.75" customHeight="1">
      <c r="A46" s="133"/>
      <c r="B46" s="135">
        <v>32</v>
      </c>
      <c r="C46" s="127">
        <v>85.0538</v>
      </c>
      <c r="D46" s="127">
        <v>85.1843</v>
      </c>
      <c r="E46" s="119">
        <f aca="true" t="shared" si="4" ref="E46:E52">D46-C46</f>
        <v>0.13049999999999784</v>
      </c>
      <c r="F46" s="151">
        <f aca="true" t="shared" si="5" ref="F46:F52">((10^6)*E46/G46)</f>
        <v>509.06963136336196</v>
      </c>
      <c r="G46" s="120">
        <f t="shared" si="3"/>
        <v>256.35</v>
      </c>
      <c r="H46" s="118">
        <v>41</v>
      </c>
      <c r="I46" s="146">
        <v>759.36</v>
      </c>
      <c r="J46" s="146">
        <v>370.47</v>
      </c>
    </row>
    <row r="47" spans="1:10" ht="18.75" customHeight="1">
      <c r="A47" s="133"/>
      <c r="B47" s="118">
        <v>33</v>
      </c>
      <c r="C47" s="127">
        <v>86.0205</v>
      </c>
      <c r="D47" s="127">
        <v>86.1188</v>
      </c>
      <c r="E47" s="119">
        <f t="shared" si="4"/>
        <v>0.09829999999999472</v>
      </c>
      <c r="F47" s="151">
        <f t="shared" si="5"/>
        <v>216.29114592500162</v>
      </c>
      <c r="G47" s="120">
        <f t="shared" si="3"/>
        <v>454.48</v>
      </c>
      <c r="H47" s="118">
        <v>42</v>
      </c>
      <c r="I47" s="146">
        <v>824.95</v>
      </c>
      <c r="J47" s="146">
        <v>486.68</v>
      </c>
    </row>
    <row r="48" spans="1:10" ht="18.75" customHeight="1">
      <c r="A48" s="133">
        <v>22154</v>
      </c>
      <c r="B48" s="135">
        <v>34</v>
      </c>
      <c r="C48" s="127">
        <v>83.7538</v>
      </c>
      <c r="D48" s="127">
        <v>83.8659</v>
      </c>
      <c r="E48" s="119">
        <f t="shared" si="4"/>
        <v>0.11209999999999809</v>
      </c>
      <c r="F48" s="151">
        <f t="shared" si="5"/>
        <v>337.1327178129923</v>
      </c>
      <c r="G48" s="120">
        <f t="shared" si="3"/>
        <v>332.51000000000005</v>
      </c>
      <c r="H48" s="118">
        <v>43</v>
      </c>
      <c r="I48" s="146">
        <v>819.19</v>
      </c>
      <c r="J48" s="146">
        <v>487.67</v>
      </c>
    </row>
    <row r="49" spans="1:10" ht="18.75" customHeight="1">
      <c r="A49" s="133"/>
      <c r="B49" s="118">
        <v>35</v>
      </c>
      <c r="C49" s="127">
        <v>85.0496</v>
      </c>
      <c r="D49" s="127">
        <v>85.1704</v>
      </c>
      <c r="E49" s="119">
        <f t="shared" si="4"/>
        <v>0.12080000000000268</v>
      </c>
      <c r="F49" s="151">
        <f t="shared" si="5"/>
        <v>408.12189601000944</v>
      </c>
      <c r="G49" s="120">
        <f t="shared" si="3"/>
        <v>295.98999999999995</v>
      </c>
      <c r="H49" s="118">
        <v>44</v>
      </c>
      <c r="I49" s="146">
        <v>783.66</v>
      </c>
      <c r="J49" s="146">
        <v>422.55</v>
      </c>
    </row>
    <row r="50" spans="1:10" ht="18.75" customHeight="1">
      <c r="A50" s="133"/>
      <c r="B50" s="135">
        <v>36</v>
      </c>
      <c r="C50" s="127">
        <v>84.6278</v>
      </c>
      <c r="D50" s="127">
        <v>84.7525</v>
      </c>
      <c r="E50" s="119">
        <f t="shared" si="4"/>
        <v>0.12470000000000425</v>
      </c>
      <c r="F50" s="151">
        <f t="shared" si="5"/>
        <v>311.8279569892579</v>
      </c>
      <c r="G50" s="120">
        <f t="shared" si="3"/>
        <v>399.90000000000003</v>
      </c>
      <c r="H50" s="118">
        <v>45</v>
      </c>
      <c r="I50" s="146">
        <v>822.45</v>
      </c>
      <c r="J50" s="146">
        <v>471.68</v>
      </c>
    </row>
    <row r="51" spans="1:10" ht="18.75" customHeight="1">
      <c r="A51" s="133">
        <v>22160</v>
      </c>
      <c r="B51" s="118">
        <v>1</v>
      </c>
      <c r="C51" s="127">
        <v>85.4712</v>
      </c>
      <c r="D51" s="127">
        <v>85.592</v>
      </c>
      <c r="E51" s="119">
        <f t="shared" si="4"/>
        <v>0.12080000000000268</v>
      </c>
      <c r="F51" s="151">
        <f t="shared" si="5"/>
        <v>324.9408220357291</v>
      </c>
      <c r="G51" s="120">
        <f t="shared" si="3"/>
        <v>371.76000000000005</v>
      </c>
      <c r="H51" s="118">
        <v>46</v>
      </c>
      <c r="I51" s="146">
        <v>843.44</v>
      </c>
      <c r="J51" s="147">
        <v>545.28</v>
      </c>
    </row>
    <row r="52" spans="1:10" ht="18.75" customHeight="1">
      <c r="A52" s="133"/>
      <c r="B52" s="135">
        <v>2</v>
      </c>
      <c r="C52" s="127">
        <v>87.5358</v>
      </c>
      <c r="D52" s="127">
        <v>87.6867</v>
      </c>
      <c r="E52" s="119">
        <f t="shared" si="4"/>
        <v>0.15090000000000714</v>
      </c>
      <c r="F52" s="151">
        <f t="shared" si="5"/>
        <v>392.3046925776866</v>
      </c>
      <c r="G52" s="120">
        <f>I52-J52</f>
        <v>384.65</v>
      </c>
      <c r="H52" s="118">
        <v>47</v>
      </c>
      <c r="I52" s="146">
        <v>750.29</v>
      </c>
      <c r="J52" s="146">
        <v>365.64</v>
      </c>
    </row>
    <row r="53" spans="1:10" ht="18.75" customHeight="1">
      <c r="A53" s="133"/>
      <c r="B53" s="118">
        <v>3</v>
      </c>
      <c r="C53" s="127">
        <v>85.9533</v>
      </c>
      <c r="D53" s="127">
        <v>86.0816</v>
      </c>
      <c r="E53" s="119">
        <f>D53-C53</f>
        <v>0.12829999999999586</v>
      </c>
      <c r="F53" s="151">
        <f>((10^6)*E53/G53)</f>
        <v>397.91582669105185</v>
      </c>
      <c r="G53" s="120">
        <f>I53-J53</f>
        <v>322.43000000000006</v>
      </c>
      <c r="H53" s="118">
        <v>48</v>
      </c>
      <c r="I53" s="146">
        <v>837.35</v>
      </c>
      <c r="J53" s="146">
        <v>514.92</v>
      </c>
    </row>
    <row r="54" spans="1:10" ht="18.75" customHeight="1">
      <c r="A54" s="133">
        <v>22166</v>
      </c>
      <c r="B54" s="135">
        <v>4</v>
      </c>
      <c r="C54" s="127">
        <v>85.0626</v>
      </c>
      <c r="D54" s="127">
        <v>85.3272</v>
      </c>
      <c r="E54" s="119">
        <f>D54-C54</f>
        <v>0.2646000000000015</v>
      </c>
      <c r="F54" s="151">
        <f>((10^6)*E54/G54)</f>
        <v>743.4672660859835</v>
      </c>
      <c r="G54" s="120">
        <f>I54-J54</f>
        <v>355.9</v>
      </c>
      <c r="H54" s="118">
        <v>49</v>
      </c>
      <c r="I54" s="146">
        <v>721.77</v>
      </c>
      <c r="J54" s="146">
        <v>365.87</v>
      </c>
    </row>
    <row r="55" spans="1:10" ht="18.75" customHeight="1">
      <c r="A55" s="133"/>
      <c r="B55" s="135">
        <v>5</v>
      </c>
      <c r="C55" s="127">
        <v>85.1068</v>
      </c>
      <c r="D55" s="127">
        <v>85.3825</v>
      </c>
      <c r="E55" s="119">
        <f>D55-C55</f>
        <v>0.2756999999999863</v>
      </c>
      <c r="F55" s="151">
        <f>((10^6)*E55/G55)</f>
        <v>827.6793755628528</v>
      </c>
      <c r="G55" s="120">
        <f>I55-J55</f>
        <v>333.1</v>
      </c>
      <c r="H55" s="118">
        <v>50</v>
      </c>
      <c r="I55" s="146">
        <v>681.72</v>
      </c>
      <c r="J55" s="146">
        <v>348.62</v>
      </c>
    </row>
    <row r="56" spans="1:10" ht="18.75" customHeight="1">
      <c r="A56" s="133"/>
      <c r="B56" s="135">
        <v>6</v>
      </c>
      <c r="C56" s="127">
        <v>87.431</v>
      </c>
      <c r="D56" s="127">
        <v>87.6941</v>
      </c>
      <c r="E56" s="119">
        <f aca="true" t="shared" si="6" ref="E56:E66">D56-C56</f>
        <v>0.26310000000000855</v>
      </c>
      <c r="F56" s="151">
        <f aca="true" t="shared" si="7" ref="F56:F119">((10^6)*E56/G56)</f>
        <v>748.8046448087676</v>
      </c>
      <c r="G56" s="120">
        <f aca="true" t="shared" si="8" ref="G56:G66">I56-J56</f>
        <v>351.35999999999996</v>
      </c>
      <c r="H56" s="118">
        <v>51</v>
      </c>
      <c r="I56" s="146">
        <v>729.3</v>
      </c>
      <c r="J56" s="146">
        <v>377.94</v>
      </c>
    </row>
    <row r="57" spans="1:10" ht="18.75" customHeight="1">
      <c r="A57" s="133">
        <v>22172</v>
      </c>
      <c r="B57" s="135">
        <v>7</v>
      </c>
      <c r="C57" s="127">
        <v>86.491</v>
      </c>
      <c r="D57" s="127">
        <v>86.611</v>
      </c>
      <c r="E57" s="119">
        <f t="shared" si="6"/>
        <v>0.12000000000000455</v>
      </c>
      <c r="F57" s="151">
        <f t="shared" si="7"/>
        <v>421.5555399424034</v>
      </c>
      <c r="G57" s="120">
        <f t="shared" si="8"/>
        <v>284.65999999999997</v>
      </c>
      <c r="H57" s="118">
        <v>52</v>
      </c>
      <c r="I57" s="146">
        <v>838.62</v>
      </c>
      <c r="J57" s="146">
        <v>553.96</v>
      </c>
    </row>
    <row r="58" spans="1:10" ht="18.75" customHeight="1">
      <c r="A58" s="133"/>
      <c r="B58" s="135">
        <v>8</v>
      </c>
      <c r="C58" s="127">
        <v>84.8201</v>
      </c>
      <c r="D58" s="127">
        <v>84.9342</v>
      </c>
      <c r="E58" s="119">
        <f t="shared" si="6"/>
        <v>0.11410000000000764</v>
      </c>
      <c r="F58" s="151">
        <f t="shared" si="7"/>
        <v>375.1808496646312</v>
      </c>
      <c r="G58" s="120">
        <f t="shared" si="8"/>
        <v>304.12</v>
      </c>
      <c r="H58" s="118">
        <v>53</v>
      </c>
      <c r="I58" s="146">
        <v>860.4</v>
      </c>
      <c r="J58" s="146">
        <v>556.28</v>
      </c>
    </row>
    <row r="59" spans="1:10" ht="18.75" customHeight="1">
      <c r="A59" s="133"/>
      <c r="B59" s="135">
        <v>9</v>
      </c>
      <c r="C59" s="127">
        <v>87.6851</v>
      </c>
      <c r="D59" s="127">
        <v>87.8145</v>
      </c>
      <c r="E59" s="119">
        <f t="shared" si="6"/>
        <v>0.12939999999998975</v>
      </c>
      <c r="F59" s="151">
        <f t="shared" si="7"/>
        <v>434.76800053754573</v>
      </c>
      <c r="G59" s="120">
        <f t="shared" si="8"/>
        <v>297.63</v>
      </c>
      <c r="H59" s="118">
        <v>54</v>
      </c>
      <c r="I59" s="146">
        <v>885.85</v>
      </c>
      <c r="J59" s="146">
        <v>588.22</v>
      </c>
    </row>
    <row r="60" spans="1:10" ht="18.75" customHeight="1">
      <c r="A60" s="133">
        <v>22186</v>
      </c>
      <c r="B60" s="135">
        <v>10</v>
      </c>
      <c r="C60" s="127">
        <v>85.1431</v>
      </c>
      <c r="D60" s="127">
        <v>85.3044</v>
      </c>
      <c r="E60" s="119">
        <f t="shared" si="6"/>
        <v>0.1612999999999971</v>
      </c>
      <c r="F60" s="151">
        <f t="shared" si="7"/>
        <v>593.6694884063198</v>
      </c>
      <c r="G60" s="120">
        <f t="shared" si="8"/>
        <v>271.70000000000005</v>
      </c>
      <c r="H60" s="118">
        <v>55</v>
      </c>
      <c r="I60" s="146">
        <v>820.37</v>
      </c>
      <c r="J60" s="146">
        <v>548.67</v>
      </c>
    </row>
    <row r="61" spans="1:10" ht="18.75" customHeight="1">
      <c r="A61" s="133"/>
      <c r="B61" s="135">
        <v>11</v>
      </c>
      <c r="C61" s="127">
        <v>86.1118</v>
      </c>
      <c r="D61" s="127">
        <v>86.2918</v>
      </c>
      <c r="E61" s="119">
        <f t="shared" si="6"/>
        <v>0.1799999999999926</v>
      </c>
      <c r="F61" s="151">
        <f t="shared" si="7"/>
        <v>498.89135254986854</v>
      </c>
      <c r="G61" s="120">
        <f t="shared" si="8"/>
        <v>360.80000000000007</v>
      </c>
      <c r="H61" s="118">
        <v>56</v>
      </c>
      <c r="I61" s="146">
        <v>726.94</v>
      </c>
      <c r="J61" s="146">
        <v>366.14</v>
      </c>
    </row>
    <row r="62" spans="1:10" ht="18.75" customHeight="1">
      <c r="A62" s="133"/>
      <c r="B62" s="135">
        <v>12</v>
      </c>
      <c r="C62" s="127">
        <v>84.8492</v>
      </c>
      <c r="D62" s="127">
        <v>84.9792</v>
      </c>
      <c r="E62" s="119">
        <f t="shared" si="6"/>
        <v>0.13000000000000966</v>
      </c>
      <c r="F62" s="151">
        <f t="shared" si="7"/>
        <v>449.795861878104</v>
      </c>
      <c r="G62" s="120">
        <f t="shared" si="8"/>
        <v>289.0200000000001</v>
      </c>
      <c r="H62" s="118">
        <v>57</v>
      </c>
      <c r="I62" s="146">
        <v>831.08</v>
      </c>
      <c r="J62" s="146">
        <v>542.06</v>
      </c>
    </row>
    <row r="63" spans="1:10" ht="18.75" customHeight="1">
      <c r="A63" s="133">
        <v>22192</v>
      </c>
      <c r="B63" s="135">
        <v>19</v>
      </c>
      <c r="C63" s="127">
        <v>89.0107</v>
      </c>
      <c r="D63" s="127">
        <v>89.3003</v>
      </c>
      <c r="E63" s="119">
        <f t="shared" si="6"/>
        <v>0.289599999999993</v>
      </c>
      <c r="F63" s="151">
        <f t="shared" si="7"/>
        <v>872.7097396335371</v>
      </c>
      <c r="G63" s="120">
        <f t="shared" si="8"/>
        <v>331.84000000000003</v>
      </c>
      <c r="H63" s="118">
        <v>58</v>
      </c>
      <c r="I63" s="146">
        <v>860.37</v>
      </c>
      <c r="J63" s="146">
        <v>528.53</v>
      </c>
    </row>
    <row r="64" spans="1:10" ht="18.75" customHeight="1">
      <c r="A64" s="133"/>
      <c r="B64" s="135">
        <v>20</v>
      </c>
      <c r="C64" s="127">
        <v>84.7168</v>
      </c>
      <c r="D64" s="127">
        <v>85.015</v>
      </c>
      <c r="E64" s="119">
        <f t="shared" si="6"/>
        <v>0.29819999999999425</v>
      </c>
      <c r="F64" s="151">
        <f t="shared" si="7"/>
        <v>988.9235259003586</v>
      </c>
      <c r="G64" s="120">
        <f t="shared" si="8"/>
        <v>301.5400000000001</v>
      </c>
      <c r="H64" s="118">
        <v>59</v>
      </c>
      <c r="I64" s="146">
        <v>865.95</v>
      </c>
      <c r="J64" s="146">
        <v>564.41</v>
      </c>
    </row>
    <row r="65" spans="1:10" ht="18.75" customHeight="1">
      <c r="A65" s="133"/>
      <c r="B65" s="135">
        <v>21</v>
      </c>
      <c r="C65" s="127">
        <v>86.4142</v>
      </c>
      <c r="D65" s="127">
        <v>86.8086</v>
      </c>
      <c r="E65" s="119">
        <f t="shared" si="6"/>
        <v>0.3944000000000045</v>
      </c>
      <c r="F65" s="151">
        <f t="shared" si="7"/>
        <v>1073.08048103609</v>
      </c>
      <c r="G65" s="120">
        <f t="shared" si="8"/>
        <v>367.53999999999996</v>
      </c>
      <c r="H65" s="118">
        <v>60</v>
      </c>
      <c r="I65" s="146">
        <v>728.64</v>
      </c>
      <c r="J65" s="146">
        <v>361.1</v>
      </c>
    </row>
    <row r="66" spans="1:10" ht="18.75" customHeight="1">
      <c r="A66" s="133">
        <v>22200</v>
      </c>
      <c r="B66" s="135">
        <v>22</v>
      </c>
      <c r="C66" s="127">
        <v>85.1758</v>
      </c>
      <c r="D66" s="127">
        <v>85.3896</v>
      </c>
      <c r="E66" s="119">
        <f t="shared" si="6"/>
        <v>0.2138000000000062</v>
      </c>
      <c r="F66" s="151">
        <f t="shared" si="7"/>
        <v>690.5684754522164</v>
      </c>
      <c r="G66" s="120">
        <f t="shared" si="8"/>
        <v>309.6</v>
      </c>
      <c r="H66" s="118">
        <v>61</v>
      </c>
      <c r="I66" s="146">
        <v>851.01</v>
      </c>
      <c r="J66" s="146">
        <v>541.41</v>
      </c>
    </row>
    <row r="67" spans="2:10" ht="18.75" customHeight="1">
      <c r="B67" s="135">
        <v>23</v>
      </c>
      <c r="C67" s="127">
        <v>87.7534</v>
      </c>
      <c r="D67" s="127">
        <v>87.9419</v>
      </c>
      <c r="E67" s="119">
        <f aca="true" t="shared" si="9" ref="E67:E130">D67-C67</f>
        <v>0.18850000000000477</v>
      </c>
      <c r="F67" s="151">
        <f t="shared" si="7"/>
        <v>522.942906286425</v>
      </c>
      <c r="G67" s="120">
        <f aca="true" t="shared" si="10" ref="G67:G130">I67-J67</f>
        <v>360.46000000000004</v>
      </c>
      <c r="H67" s="118">
        <v>62</v>
      </c>
      <c r="I67" s="146">
        <v>730.6</v>
      </c>
      <c r="J67" s="146">
        <v>370.14</v>
      </c>
    </row>
    <row r="68" spans="1:10" ht="18.75" customHeight="1">
      <c r="A68" s="133"/>
      <c r="B68" s="135">
        <v>24</v>
      </c>
      <c r="C68" s="127">
        <v>88.1487</v>
      </c>
      <c r="D68" s="127">
        <v>88.3111</v>
      </c>
      <c r="E68" s="119">
        <f t="shared" si="9"/>
        <v>0.162399999999991</v>
      </c>
      <c r="F68" s="151">
        <f t="shared" si="7"/>
        <v>442.7360213734386</v>
      </c>
      <c r="G68" s="120">
        <f t="shared" si="10"/>
        <v>366.81</v>
      </c>
      <c r="H68" s="118">
        <v>63</v>
      </c>
      <c r="I68" s="146">
        <v>749.75</v>
      </c>
      <c r="J68" s="146">
        <v>382.94</v>
      </c>
    </row>
    <row r="69" spans="1:10" ht="18.75" customHeight="1">
      <c r="A69" s="133">
        <v>22206</v>
      </c>
      <c r="B69" s="135">
        <v>25</v>
      </c>
      <c r="C69" s="127">
        <v>87.1458</v>
      </c>
      <c r="D69" s="127">
        <v>87.3025</v>
      </c>
      <c r="E69" s="119">
        <f t="shared" si="9"/>
        <v>0.15670000000000073</v>
      </c>
      <c r="F69" s="151">
        <f t="shared" si="7"/>
        <v>435.21733092626226</v>
      </c>
      <c r="G69" s="120">
        <f t="shared" si="10"/>
        <v>360.05</v>
      </c>
      <c r="H69" s="118">
        <v>64</v>
      </c>
      <c r="I69" s="146">
        <v>704.25</v>
      </c>
      <c r="J69" s="146">
        <v>344.2</v>
      </c>
    </row>
    <row r="70" spans="1:10" ht="18.75" customHeight="1">
      <c r="A70" s="133"/>
      <c r="B70" s="135">
        <v>26</v>
      </c>
      <c r="C70" s="127">
        <v>85.8377</v>
      </c>
      <c r="D70" s="127">
        <v>85.962</v>
      </c>
      <c r="E70" s="119">
        <f t="shared" si="9"/>
        <v>0.12430000000000518</v>
      </c>
      <c r="F70" s="151">
        <f t="shared" si="7"/>
        <v>399.79415264869317</v>
      </c>
      <c r="G70" s="120">
        <f t="shared" si="10"/>
        <v>310.90999999999997</v>
      </c>
      <c r="H70" s="118">
        <v>65</v>
      </c>
      <c r="I70" s="146">
        <v>828.17</v>
      </c>
      <c r="J70" s="146">
        <v>517.26</v>
      </c>
    </row>
    <row r="71" spans="1:10" ht="18.75" customHeight="1">
      <c r="A71" s="133"/>
      <c r="B71" s="135">
        <v>27</v>
      </c>
      <c r="C71" s="127">
        <v>86.4215</v>
      </c>
      <c r="D71" s="127">
        <v>86.5672</v>
      </c>
      <c r="E71" s="119">
        <f t="shared" si="9"/>
        <v>0.14570000000000505</v>
      </c>
      <c r="F71" s="151">
        <f t="shared" si="7"/>
        <v>409.33865258191</v>
      </c>
      <c r="G71" s="120">
        <f t="shared" si="10"/>
        <v>355.93999999999994</v>
      </c>
      <c r="H71" s="118">
        <v>66</v>
      </c>
      <c r="I71" s="146">
        <v>725.56</v>
      </c>
      <c r="J71" s="146">
        <v>369.62</v>
      </c>
    </row>
    <row r="72" spans="1:10" ht="18.75" customHeight="1">
      <c r="A72" s="133">
        <v>22227</v>
      </c>
      <c r="B72" s="135">
        <v>25</v>
      </c>
      <c r="C72" s="127">
        <v>87.089</v>
      </c>
      <c r="D72" s="123">
        <v>87.1039</v>
      </c>
      <c r="E72" s="185">
        <f t="shared" si="9"/>
        <v>0.014899999999997249</v>
      </c>
      <c r="F72" s="186">
        <f t="shared" si="7"/>
        <v>43.14213741783377</v>
      </c>
      <c r="G72" s="187">
        <f t="shared" si="10"/>
        <v>345.37</v>
      </c>
      <c r="H72" s="188">
        <v>67</v>
      </c>
      <c r="I72" s="146">
        <v>841.73</v>
      </c>
      <c r="J72" s="146">
        <v>496.36</v>
      </c>
    </row>
    <row r="73" spans="1:10" ht="18.75" customHeight="1">
      <c r="A73" s="133"/>
      <c r="B73" s="135">
        <v>26</v>
      </c>
      <c r="C73" s="127">
        <v>85.858</v>
      </c>
      <c r="D73" s="123">
        <v>85.8763</v>
      </c>
      <c r="E73" s="185">
        <f t="shared" si="9"/>
        <v>0.01829999999999643</v>
      </c>
      <c r="F73" s="186">
        <f t="shared" si="7"/>
        <v>58.65948648907406</v>
      </c>
      <c r="G73" s="187">
        <f t="shared" si="10"/>
        <v>311.9699999999999</v>
      </c>
      <c r="H73" s="188">
        <v>68</v>
      </c>
      <c r="I73" s="146">
        <v>893.04</v>
      </c>
      <c r="J73" s="146">
        <v>581.07</v>
      </c>
    </row>
    <row r="74" spans="1:10" ht="18.75" customHeight="1">
      <c r="A74" s="133"/>
      <c r="B74" s="135">
        <v>27</v>
      </c>
      <c r="C74" s="127">
        <v>86.3484</v>
      </c>
      <c r="D74" s="123">
        <v>86.3666</v>
      </c>
      <c r="E74" s="185">
        <f t="shared" si="9"/>
        <v>0.01820000000000732</v>
      </c>
      <c r="F74" s="186">
        <f t="shared" si="7"/>
        <v>53.79840378364564</v>
      </c>
      <c r="G74" s="187">
        <f t="shared" si="10"/>
        <v>338.3</v>
      </c>
      <c r="H74" s="188">
        <v>69</v>
      </c>
      <c r="I74" s="146">
        <v>759.11</v>
      </c>
      <c r="J74" s="146">
        <v>420.81</v>
      </c>
    </row>
    <row r="75" spans="1:10" ht="18.75" customHeight="1">
      <c r="A75" s="133">
        <v>22241</v>
      </c>
      <c r="B75" s="135">
        <v>28</v>
      </c>
      <c r="C75" s="127">
        <v>87.2284</v>
      </c>
      <c r="D75" s="123">
        <v>87.2424</v>
      </c>
      <c r="E75" s="185">
        <f t="shared" si="9"/>
        <v>0.014000000000010004</v>
      </c>
      <c r="F75" s="186">
        <f t="shared" si="7"/>
        <v>43.35573379582548</v>
      </c>
      <c r="G75" s="187">
        <f t="shared" si="10"/>
        <v>322.90999999999997</v>
      </c>
      <c r="H75" s="188">
        <v>70</v>
      </c>
      <c r="I75" s="146">
        <v>865.11</v>
      </c>
      <c r="J75" s="146">
        <v>542.2</v>
      </c>
    </row>
    <row r="76" spans="1:10" ht="18.75" customHeight="1">
      <c r="A76" s="133"/>
      <c r="B76" s="135">
        <v>29</v>
      </c>
      <c r="C76" s="127">
        <v>85.3012</v>
      </c>
      <c r="D76" s="123">
        <v>85.3196</v>
      </c>
      <c r="E76" s="185">
        <f t="shared" si="9"/>
        <v>0.01839999999999975</v>
      </c>
      <c r="F76" s="186">
        <f t="shared" si="7"/>
        <v>48.6991504115601</v>
      </c>
      <c r="G76" s="187">
        <f t="shared" si="10"/>
        <v>377.8299999999999</v>
      </c>
      <c r="H76" s="188">
        <v>71</v>
      </c>
      <c r="I76" s="146">
        <v>743.93</v>
      </c>
      <c r="J76" s="146">
        <v>366.1</v>
      </c>
    </row>
    <row r="77" spans="1:11" ht="18.75" customHeight="1">
      <c r="A77" s="133"/>
      <c r="B77" s="135">
        <v>30</v>
      </c>
      <c r="C77" s="127">
        <v>85.0574</v>
      </c>
      <c r="D77" s="123">
        <v>85.0755</v>
      </c>
      <c r="E77" s="185">
        <f t="shared" si="9"/>
        <v>0.018100000000004002</v>
      </c>
      <c r="F77" s="186">
        <f t="shared" si="7"/>
        <v>53.09007714194704</v>
      </c>
      <c r="G77" s="187">
        <f t="shared" si="10"/>
        <v>340.92999999999995</v>
      </c>
      <c r="H77" s="188">
        <v>72</v>
      </c>
      <c r="I77" s="146">
        <v>867.4</v>
      </c>
      <c r="J77" s="146">
        <v>526.47</v>
      </c>
      <c r="K77" s="244" t="s">
        <v>116</v>
      </c>
    </row>
    <row r="78" spans="1:11" ht="18.75" customHeight="1">
      <c r="A78" s="133">
        <v>22322</v>
      </c>
      <c r="B78" s="135">
        <v>10</v>
      </c>
      <c r="C78" s="127">
        <v>85.0812</v>
      </c>
      <c r="D78" s="123">
        <v>85.0918</v>
      </c>
      <c r="E78" s="185">
        <f t="shared" si="9"/>
        <v>0.010600000000010823</v>
      </c>
      <c r="F78" s="186">
        <f t="shared" si="7"/>
        <v>29.269639652107756</v>
      </c>
      <c r="G78" s="187">
        <f t="shared" si="10"/>
        <v>362.15</v>
      </c>
      <c r="H78" s="188">
        <v>73</v>
      </c>
      <c r="I78" s="146">
        <v>890.66</v>
      </c>
      <c r="J78" s="146">
        <v>528.51</v>
      </c>
      <c r="K78" t="s">
        <v>110</v>
      </c>
    </row>
    <row r="79" spans="1:10" ht="18.75" customHeight="1">
      <c r="A79" s="133"/>
      <c r="B79" s="135">
        <v>11</v>
      </c>
      <c r="C79" s="127">
        <v>86.1126</v>
      </c>
      <c r="D79" s="123">
        <v>86.1205</v>
      </c>
      <c r="E79" s="185">
        <f t="shared" si="9"/>
        <v>0.007900000000006457</v>
      </c>
      <c r="F79" s="186">
        <f t="shared" si="7"/>
        <v>23.29352793750983</v>
      </c>
      <c r="G79" s="187">
        <f t="shared" si="10"/>
        <v>339.15</v>
      </c>
      <c r="H79" s="188">
        <v>74</v>
      </c>
      <c r="I79" s="146">
        <v>889.62</v>
      </c>
      <c r="J79" s="146">
        <v>550.47</v>
      </c>
    </row>
    <row r="80" spans="1:10" ht="18.75" customHeight="1">
      <c r="A80" s="133"/>
      <c r="B80" s="135">
        <v>12</v>
      </c>
      <c r="C80" s="127">
        <v>84.8468</v>
      </c>
      <c r="D80" s="123">
        <v>84.8546</v>
      </c>
      <c r="E80" s="185">
        <f t="shared" si="9"/>
        <v>0.007800000000003138</v>
      </c>
      <c r="F80" s="186">
        <f t="shared" si="7"/>
        <v>21.815740896132283</v>
      </c>
      <c r="G80" s="187">
        <f t="shared" si="10"/>
        <v>357.5400000000001</v>
      </c>
      <c r="H80" s="188">
        <v>75</v>
      </c>
      <c r="I80" s="146">
        <v>892.95</v>
      </c>
      <c r="J80" s="146">
        <v>535.41</v>
      </c>
    </row>
    <row r="81" spans="1:10" ht="18.75" customHeight="1">
      <c r="A81" s="133">
        <v>22327</v>
      </c>
      <c r="B81" s="135">
        <v>13</v>
      </c>
      <c r="C81" s="127">
        <v>86.7488</v>
      </c>
      <c r="D81" s="127">
        <v>86.7558</v>
      </c>
      <c r="E81" s="185">
        <f t="shared" si="9"/>
        <v>0.006999999999990791</v>
      </c>
      <c r="F81" s="186">
        <f t="shared" si="7"/>
        <v>20.108586366351993</v>
      </c>
      <c r="G81" s="187">
        <f t="shared" si="10"/>
        <v>348.10999999999996</v>
      </c>
      <c r="H81" s="188">
        <v>76</v>
      </c>
      <c r="I81" s="146">
        <v>855.77</v>
      </c>
      <c r="J81" s="146">
        <v>507.66</v>
      </c>
    </row>
    <row r="82" spans="1:10" ht="18.75" customHeight="1">
      <c r="A82" s="133"/>
      <c r="B82" s="135">
        <v>14</v>
      </c>
      <c r="C82" s="127">
        <v>85.9566</v>
      </c>
      <c r="D82" s="127">
        <v>85.9639</v>
      </c>
      <c r="E82" s="185">
        <f t="shared" si="9"/>
        <v>0.00730000000000075</v>
      </c>
      <c r="F82" s="186">
        <f t="shared" si="7"/>
        <v>19.423675598011737</v>
      </c>
      <c r="G82" s="187">
        <f t="shared" si="10"/>
        <v>375.83</v>
      </c>
      <c r="H82" s="188">
        <v>77</v>
      </c>
      <c r="I82" s="146">
        <v>749.28</v>
      </c>
      <c r="J82" s="146">
        <v>373.45</v>
      </c>
    </row>
    <row r="83" spans="1:10" ht="18.75" customHeight="1">
      <c r="A83" s="133"/>
      <c r="B83" s="135">
        <v>15</v>
      </c>
      <c r="C83" s="127">
        <v>87.0084</v>
      </c>
      <c r="D83" s="127">
        <v>87.0132</v>
      </c>
      <c r="E83" s="185">
        <f t="shared" si="9"/>
        <v>0.004800000000003024</v>
      </c>
      <c r="F83" s="186">
        <f t="shared" si="7"/>
        <v>12.119681858358856</v>
      </c>
      <c r="G83" s="187">
        <f t="shared" si="10"/>
        <v>396.04999999999995</v>
      </c>
      <c r="H83" s="188">
        <v>78</v>
      </c>
      <c r="I83" s="146">
        <v>755.78</v>
      </c>
      <c r="J83" s="146">
        <v>359.73</v>
      </c>
    </row>
    <row r="84" spans="1:10" ht="18.75" customHeight="1">
      <c r="A84" s="133">
        <v>22350</v>
      </c>
      <c r="B84" s="135">
        <v>19</v>
      </c>
      <c r="C84" s="127">
        <v>88.9642</v>
      </c>
      <c r="D84" s="127">
        <v>88.9689</v>
      </c>
      <c r="E84" s="185">
        <f t="shared" si="9"/>
        <v>0.004699999999999704</v>
      </c>
      <c r="F84" s="186">
        <f t="shared" si="7"/>
        <v>14.533984785700122</v>
      </c>
      <c r="G84" s="187">
        <f t="shared" si="10"/>
        <v>323.37999999999994</v>
      </c>
      <c r="H84" s="188">
        <v>79</v>
      </c>
      <c r="I84" s="146">
        <v>656.05</v>
      </c>
      <c r="J84" s="146">
        <v>332.67</v>
      </c>
    </row>
    <row r="85" spans="1:10" ht="18.75" customHeight="1">
      <c r="A85" s="133"/>
      <c r="B85" s="135">
        <v>20</v>
      </c>
      <c r="C85" s="127">
        <v>84.6181</v>
      </c>
      <c r="D85" s="127">
        <v>84.6227</v>
      </c>
      <c r="E85" s="185">
        <f t="shared" si="9"/>
        <v>0.004599999999996385</v>
      </c>
      <c r="F85" s="186">
        <f t="shared" si="7"/>
        <v>15.635622025820481</v>
      </c>
      <c r="G85" s="187">
        <f t="shared" si="10"/>
        <v>294.19999999999993</v>
      </c>
      <c r="H85" s="188">
        <v>80</v>
      </c>
      <c r="I85" s="146">
        <v>836.3</v>
      </c>
      <c r="J85" s="146">
        <v>542.1</v>
      </c>
    </row>
    <row r="86" spans="1:10" ht="18.75" customHeight="1" thickBot="1">
      <c r="A86" s="251"/>
      <c r="B86" s="252">
        <v>21</v>
      </c>
      <c r="C86" s="253">
        <v>86.3419</v>
      </c>
      <c r="D86" s="253">
        <v>86.3479</v>
      </c>
      <c r="E86" s="254">
        <f t="shared" si="9"/>
        <v>0.006000000000000227</v>
      </c>
      <c r="F86" s="255">
        <f t="shared" si="7"/>
        <v>17.236426314278162</v>
      </c>
      <c r="G86" s="256">
        <f t="shared" si="10"/>
        <v>348.09999999999997</v>
      </c>
      <c r="H86" s="257">
        <v>81</v>
      </c>
      <c r="I86" s="258">
        <v>668.02</v>
      </c>
      <c r="J86" s="258">
        <v>319.92</v>
      </c>
    </row>
    <row r="87" spans="1:10" ht="18.75" customHeight="1">
      <c r="A87" s="189">
        <v>22392</v>
      </c>
      <c r="B87" s="190">
        <v>34</v>
      </c>
      <c r="C87" s="191">
        <v>83.7041</v>
      </c>
      <c r="D87" s="191">
        <v>83.8013</v>
      </c>
      <c r="E87" s="192">
        <f t="shared" si="9"/>
        <v>0.09720000000000084</v>
      </c>
      <c r="F87" s="193">
        <f t="shared" si="7"/>
        <v>354.55042859748625</v>
      </c>
      <c r="G87" s="194">
        <f t="shared" si="10"/>
        <v>274.15</v>
      </c>
      <c r="H87" s="190">
        <v>1</v>
      </c>
      <c r="I87" s="195">
        <v>738.65</v>
      </c>
      <c r="J87" s="195">
        <v>464.5</v>
      </c>
    </row>
    <row r="88" spans="1:10" ht="18.75" customHeight="1">
      <c r="A88" s="133"/>
      <c r="B88" s="135">
        <v>35</v>
      </c>
      <c r="C88" s="127">
        <v>84.9907</v>
      </c>
      <c r="D88" s="127">
        <v>85.1019</v>
      </c>
      <c r="E88" s="185">
        <f t="shared" si="9"/>
        <v>0.11119999999999663</v>
      </c>
      <c r="F88" s="186">
        <f t="shared" si="7"/>
        <v>353.3973177397719</v>
      </c>
      <c r="G88" s="187">
        <f t="shared" si="10"/>
        <v>314.66</v>
      </c>
      <c r="H88" s="135">
        <v>2</v>
      </c>
      <c r="I88" s="146">
        <v>675.86</v>
      </c>
      <c r="J88" s="146">
        <v>361.2</v>
      </c>
    </row>
    <row r="89" spans="1:10" ht="18.75" customHeight="1">
      <c r="A89" s="133"/>
      <c r="B89" s="135">
        <v>36</v>
      </c>
      <c r="C89" s="127">
        <v>84.5417</v>
      </c>
      <c r="D89" s="127">
        <v>84.6285</v>
      </c>
      <c r="E89" s="185">
        <f t="shared" si="9"/>
        <v>0.08679999999999666</v>
      </c>
      <c r="F89" s="186">
        <f t="shared" si="7"/>
        <v>326.5736107453127</v>
      </c>
      <c r="G89" s="187">
        <f t="shared" si="10"/>
        <v>265.78999999999996</v>
      </c>
      <c r="H89" s="190">
        <v>3</v>
      </c>
      <c r="I89" s="146">
        <v>743.52</v>
      </c>
      <c r="J89" s="146">
        <v>477.73</v>
      </c>
    </row>
    <row r="90" spans="1:10" ht="18.75" customHeight="1">
      <c r="A90" s="133">
        <v>22425</v>
      </c>
      <c r="B90" s="135">
        <v>16</v>
      </c>
      <c r="C90" s="127">
        <v>86.2088</v>
      </c>
      <c r="D90" s="127">
        <v>86.6463</v>
      </c>
      <c r="E90" s="185">
        <f t="shared" si="9"/>
        <v>0.4375</v>
      </c>
      <c r="F90" s="186">
        <f t="shared" si="7"/>
        <v>1500.445846765896</v>
      </c>
      <c r="G90" s="187">
        <f t="shared" si="10"/>
        <v>291.58000000000004</v>
      </c>
      <c r="H90" s="135">
        <v>4</v>
      </c>
      <c r="I90" s="146">
        <v>776.07</v>
      </c>
      <c r="J90" s="146">
        <v>484.49</v>
      </c>
    </row>
    <row r="91" spans="1:10" ht="18.75" customHeight="1">
      <c r="A91" s="133"/>
      <c r="B91" s="135">
        <v>17</v>
      </c>
      <c r="C91" s="127">
        <v>87.2264</v>
      </c>
      <c r="D91" s="127">
        <v>87.7104</v>
      </c>
      <c r="E91" s="185">
        <f t="shared" si="9"/>
        <v>0.48400000000000887</v>
      </c>
      <c r="F91" s="186">
        <f t="shared" si="7"/>
        <v>1576.7526713578607</v>
      </c>
      <c r="G91" s="187">
        <f t="shared" si="10"/>
        <v>306.96</v>
      </c>
      <c r="H91" s="190">
        <v>5</v>
      </c>
      <c r="I91" s="146">
        <v>672.02</v>
      </c>
      <c r="J91" s="146">
        <v>365.06</v>
      </c>
    </row>
    <row r="92" spans="1:10" ht="18.75" customHeight="1">
      <c r="A92" s="133"/>
      <c r="B92" s="135">
        <v>18</v>
      </c>
      <c r="C92" s="127">
        <v>85.1842</v>
      </c>
      <c r="D92" s="127">
        <v>85.6472</v>
      </c>
      <c r="E92" s="185">
        <f t="shared" si="9"/>
        <v>0.46299999999999386</v>
      </c>
      <c r="F92" s="186">
        <f t="shared" si="7"/>
        <v>1485.450287144258</v>
      </c>
      <c r="G92" s="187">
        <f t="shared" si="10"/>
        <v>311.69000000000005</v>
      </c>
      <c r="H92" s="135">
        <v>6</v>
      </c>
      <c r="I92" s="146">
        <v>680.34</v>
      </c>
      <c r="J92" s="146">
        <v>368.65</v>
      </c>
    </row>
    <row r="93" spans="1:10" ht="18.75" customHeight="1">
      <c r="A93" s="133">
        <v>22425</v>
      </c>
      <c r="B93" s="135">
        <v>19</v>
      </c>
      <c r="C93" s="127">
        <v>89.0009</v>
      </c>
      <c r="D93" s="127">
        <v>89.3379</v>
      </c>
      <c r="E93" s="185">
        <f t="shared" si="9"/>
        <v>0.3370000000000033</v>
      </c>
      <c r="F93" s="186">
        <f t="shared" si="7"/>
        <v>1142.3728813559435</v>
      </c>
      <c r="G93" s="187">
        <f t="shared" si="10"/>
        <v>295</v>
      </c>
      <c r="H93" s="190">
        <v>7</v>
      </c>
      <c r="I93" s="146">
        <v>687.98</v>
      </c>
      <c r="J93" s="146">
        <v>392.98</v>
      </c>
    </row>
    <row r="94" spans="1:10" ht="18.75" customHeight="1">
      <c r="A94" s="133"/>
      <c r="B94" s="135">
        <v>20</v>
      </c>
      <c r="C94" s="127">
        <v>84.6735</v>
      </c>
      <c r="D94" s="127">
        <v>85.0346</v>
      </c>
      <c r="E94" s="185">
        <f t="shared" si="9"/>
        <v>0.3610999999999933</v>
      </c>
      <c r="F94" s="186">
        <f t="shared" si="7"/>
        <v>1119.794089372634</v>
      </c>
      <c r="G94" s="187">
        <f t="shared" si="10"/>
        <v>322.46999999999997</v>
      </c>
      <c r="H94" s="135">
        <v>8</v>
      </c>
      <c r="I94" s="146">
        <v>680.13</v>
      </c>
      <c r="J94" s="146">
        <v>357.66</v>
      </c>
    </row>
    <row r="95" spans="1:10" ht="18.75" customHeight="1">
      <c r="A95" s="133"/>
      <c r="B95" s="135">
        <v>21</v>
      </c>
      <c r="C95" s="127">
        <v>86.0491</v>
      </c>
      <c r="D95" s="127">
        <v>86.4003</v>
      </c>
      <c r="E95" s="185">
        <f t="shared" si="9"/>
        <v>0.35120000000000573</v>
      </c>
      <c r="F95" s="186">
        <f t="shared" si="7"/>
        <v>1152.5334733526047</v>
      </c>
      <c r="G95" s="187">
        <f t="shared" si="10"/>
        <v>304.72</v>
      </c>
      <c r="H95" s="190">
        <v>9</v>
      </c>
      <c r="I95" s="146">
        <v>780.57</v>
      </c>
      <c r="J95" s="146">
        <v>475.85</v>
      </c>
    </row>
    <row r="96" spans="1:10" ht="18.75" customHeight="1">
      <c r="A96" s="133">
        <v>22442</v>
      </c>
      <c r="B96" s="135">
        <v>25</v>
      </c>
      <c r="C96" s="127">
        <v>87.1019</v>
      </c>
      <c r="D96" s="127">
        <v>87.1099</v>
      </c>
      <c r="E96" s="185">
        <f t="shared" si="9"/>
        <v>0.007999999999995566</v>
      </c>
      <c r="F96" s="186">
        <f t="shared" si="7"/>
        <v>30.060496749692128</v>
      </c>
      <c r="G96" s="187">
        <f t="shared" si="10"/>
        <v>266.13</v>
      </c>
      <c r="H96" s="135">
        <v>10</v>
      </c>
      <c r="I96" s="146">
        <v>814.15</v>
      </c>
      <c r="J96" s="146">
        <v>548.02</v>
      </c>
    </row>
    <row r="97" spans="1:10" ht="18.75" customHeight="1">
      <c r="A97" s="133"/>
      <c r="B97" s="135">
        <v>26</v>
      </c>
      <c r="C97" s="127">
        <v>85.8588</v>
      </c>
      <c r="D97" s="127">
        <v>85.8676</v>
      </c>
      <c r="E97" s="185">
        <f t="shared" si="9"/>
        <v>0.008799999999993702</v>
      </c>
      <c r="F97" s="186">
        <f t="shared" si="7"/>
        <v>29.15355308926189</v>
      </c>
      <c r="G97" s="187">
        <f t="shared" si="10"/>
        <v>301.85</v>
      </c>
      <c r="H97" s="190">
        <v>11</v>
      </c>
      <c r="I97" s="146">
        <v>784.75</v>
      </c>
      <c r="J97" s="146">
        <v>482.9</v>
      </c>
    </row>
    <row r="98" spans="1:10" ht="18.75" customHeight="1">
      <c r="A98" s="133"/>
      <c r="B98" s="135">
        <v>27</v>
      </c>
      <c r="C98" s="127">
        <v>86.3057</v>
      </c>
      <c r="D98" s="127">
        <v>86.3096</v>
      </c>
      <c r="E98" s="185">
        <f t="shared" si="9"/>
        <v>0.003900000000001569</v>
      </c>
      <c r="F98" s="186">
        <f t="shared" si="7"/>
        <v>15.457175696569973</v>
      </c>
      <c r="G98" s="187">
        <f t="shared" si="10"/>
        <v>252.30999999999995</v>
      </c>
      <c r="H98" s="135">
        <v>12</v>
      </c>
      <c r="I98" s="146">
        <v>800.53</v>
      </c>
      <c r="J98" s="146">
        <v>548.22</v>
      </c>
    </row>
    <row r="99" spans="1:10" ht="18.75" customHeight="1">
      <c r="A99" s="133">
        <v>22447</v>
      </c>
      <c r="B99" s="135">
        <v>28</v>
      </c>
      <c r="C99" s="127">
        <v>87.2642</v>
      </c>
      <c r="D99" s="127">
        <v>87.2834</v>
      </c>
      <c r="E99" s="185">
        <f t="shared" si="9"/>
        <v>0.019199999999997885</v>
      </c>
      <c r="F99" s="186">
        <f t="shared" si="7"/>
        <v>63.083190958069025</v>
      </c>
      <c r="G99" s="187">
        <f t="shared" si="10"/>
        <v>304.35999999999996</v>
      </c>
      <c r="H99" s="190">
        <v>13</v>
      </c>
      <c r="I99" s="146">
        <v>625.67</v>
      </c>
      <c r="J99" s="146">
        <v>321.31</v>
      </c>
    </row>
    <row r="100" spans="1:10" ht="18.75" customHeight="1">
      <c r="A100" s="133"/>
      <c r="B100" s="135">
        <v>29</v>
      </c>
      <c r="C100" s="127">
        <v>85.3119</v>
      </c>
      <c r="D100" s="127">
        <v>85.323</v>
      </c>
      <c r="E100" s="185">
        <f t="shared" si="9"/>
        <v>0.011099999999999</v>
      </c>
      <c r="F100" s="186">
        <f t="shared" si="7"/>
        <v>48.22103479733697</v>
      </c>
      <c r="G100" s="187">
        <f t="shared" si="10"/>
        <v>230.19000000000005</v>
      </c>
      <c r="H100" s="135">
        <v>14</v>
      </c>
      <c r="I100" s="146">
        <v>708.07</v>
      </c>
      <c r="J100" s="146">
        <v>477.88</v>
      </c>
    </row>
    <row r="101" spans="1:10" ht="18.75" customHeight="1">
      <c r="A101" s="133"/>
      <c r="B101" s="135">
        <v>30</v>
      </c>
      <c r="C101" s="127">
        <v>85.0491</v>
      </c>
      <c r="D101" s="127">
        <v>85.0616</v>
      </c>
      <c r="E101" s="185">
        <f t="shared" si="9"/>
        <v>0.012500000000002842</v>
      </c>
      <c r="F101" s="186">
        <f t="shared" si="7"/>
        <v>44.057521500080504</v>
      </c>
      <c r="G101" s="187">
        <f t="shared" si="10"/>
        <v>283.72</v>
      </c>
      <c r="H101" s="190">
        <v>15</v>
      </c>
      <c r="I101" s="146">
        <v>792.69</v>
      </c>
      <c r="J101" s="146">
        <v>508.97</v>
      </c>
    </row>
    <row r="102" spans="1:10" ht="18.75" customHeight="1">
      <c r="A102" s="133">
        <v>22452</v>
      </c>
      <c r="B102" s="135">
        <v>31</v>
      </c>
      <c r="C102" s="127">
        <v>84.8708</v>
      </c>
      <c r="D102" s="127">
        <v>84.9306</v>
      </c>
      <c r="E102" s="185">
        <f t="shared" si="9"/>
        <v>0.059799999999995634</v>
      </c>
      <c r="F102" s="186">
        <f t="shared" si="7"/>
        <v>183.70042699596237</v>
      </c>
      <c r="G102" s="187">
        <f t="shared" si="10"/>
        <v>325.53000000000003</v>
      </c>
      <c r="H102" s="135">
        <v>16</v>
      </c>
      <c r="I102" s="146">
        <v>667.24</v>
      </c>
      <c r="J102" s="146">
        <v>341.71</v>
      </c>
    </row>
    <row r="103" spans="1:10" ht="18.75" customHeight="1">
      <c r="A103" s="133"/>
      <c r="B103" s="135">
        <v>32</v>
      </c>
      <c r="C103" s="127">
        <v>85.0118</v>
      </c>
      <c r="D103" s="127">
        <v>85.0702</v>
      </c>
      <c r="E103" s="185">
        <f t="shared" si="9"/>
        <v>0.058400000000006</v>
      </c>
      <c r="F103" s="186">
        <f t="shared" si="7"/>
        <v>191.47540983608525</v>
      </c>
      <c r="G103" s="187">
        <f t="shared" si="10"/>
        <v>305</v>
      </c>
      <c r="H103" s="190">
        <v>17</v>
      </c>
      <c r="I103" s="146">
        <v>657.62</v>
      </c>
      <c r="J103" s="146">
        <v>352.62</v>
      </c>
    </row>
    <row r="104" spans="1:10" ht="18.75" customHeight="1">
      <c r="A104" s="133"/>
      <c r="B104" s="135">
        <v>33</v>
      </c>
      <c r="C104" s="127">
        <v>85.983</v>
      </c>
      <c r="D104" s="127">
        <v>86.0526</v>
      </c>
      <c r="E104" s="185">
        <f t="shared" si="9"/>
        <v>0.06959999999999411</v>
      </c>
      <c r="F104" s="186">
        <f t="shared" si="7"/>
        <v>226.48140314338647</v>
      </c>
      <c r="G104" s="187">
        <f t="shared" si="10"/>
        <v>307.31000000000006</v>
      </c>
      <c r="H104" s="135">
        <v>18</v>
      </c>
      <c r="I104" s="146">
        <v>738.94</v>
      </c>
      <c r="J104" s="146">
        <v>431.63</v>
      </c>
    </row>
    <row r="105" spans="1:10" ht="18.75" customHeight="1">
      <c r="A105" s="133">
        <v>22462</v>
      </c>
      <c r="B105" s="135">
        <v>34</v>
      </c>
      <c r="C105" s="127">
        <v>83.7103</v>
      </c>
      <c r="D105" s="127">
        <v>83.724</v>
      </c>
      <c r="E105" s="185">
        <f t="shared" si="9"/>
        <v>0.013700000000000045</v>
      </c>
      <c r="F105" s="186">
        <f t="shared" si="7"/>
        <v>44.88124488124503</v>
      </c>
      <c r="G105" s="187">
        <f t="shared" si="10"/>
        <v>305.25</v>
      </c>
      <c r="H105" s="190">
        <v>19</v>
      </c>
      <c r="I105" s="146">
        <v>644.52</v>
      </c>
      <c r="J105" s="146">
        <v>339.27</v>
      </c>
    </row>
    <row r="106" spans="1:10" ht="18.75" customHeight="1">
      <c r="A106" s="133"/>
      <c r="B106" s="135">
        <v>35</v>
      </c>
      <c r="C106" s="127">
        <v>85.0056</v>
      </c>
      <c r="D106" s="127">
        <v>85.1183</v>
      </c>
      <c r="E106" s="185">
        <f t="shared" si="9"/>
        <v>0.1127000000000038</v>
      </c>
      <c r="F106" s="186">
        <f t="shared" si="7"/>
        <v>410.1313730485236</v>
      </c>
      <c r="G106" s="187">
        <f t="shared" si="10"/>
        <v>274.79</v>
      </c>
      <c r="H106" s="135">
        <v>20</v>
      </c>
      <c r="I106" s="146">
        <v>776.08</v>
      </c>
      <c r="J106" s="146">
        <v>501.29</v>
      </c>
    </row>
    <row r="107" spans="1:10" ht="18.75" customHeight="1">
      <c r="A107" s="259"/>
      <c r="B107" s="260">
        <v>36</v>
      </c>
      <c r="C107" s="261">
        <v>84.5826</v>
      </c>
      <c r="D107" s="261">
        <v>84.596</v>
      </c>
      <c r="E107" s="262">
        <f t="shared" si="9"/>
        <v>0.013400000000004297</v>
      </c>
      <c r="F107" s="263">
        <f t="shared" si="7"/>
        <v>46.60869565218886</v>
      </c>
      <c r="G107" s="264">
        <f t="shared" si="10"/>
        <v>287.5</v>
      </c>
      <c r="H107" s="265">
        <v>21</v>
      </c>
      <c r="I107" s="266">
        <v>764.49</v>
      </c>
      <c r="J107" s="266">
        <v>476.99</v>
      </c>
    </row>
    <row r="108" spans="1:10" ht="18.75" customHeight="1">
      <c r="A108" s="133">
        <v>22469</v>
      </c>
      <c r="B108" s="135">
        <v>19</v>
      </c>
      <c r="C108" s="127">
        <v>88.9852</v>
      </c>
      <c r="D108" s="127">
        <v>89.0394</v>
      </c>
      <c r="E108" s="185">
        <f t="shared" si="9"/>
        <v>0.054199999999994475</v>
      </c>
      <c r="F108" s="186">
        <f t="shared" si="7"/>
        <v>179.2387314395135</v>
      </c>
      <c r="G108" s="187">
        <f t="shared" si="10"/>
        <v>302.39</v>
      </c>
      <c r="H108" s="135">
        <v>22</v>
      </c>
      <c r="I108" s="146">
        <v>669.76</v>
      </c>
      <c r="J108" s="146">
        <v>367.37</v>
      </c>
    </row>
    <row r="109" spans="1:10" ht="18.75" customHeight="1">
      <c r="A109" s="133"/>
      <c r="B109" s="135">
        <v>20</v>
      </c>
      <c r="C109" s="127">
        <v>84.6966</v>
      </c>
      <c r="D109" s="127">
        <v>84.7582</v>
      </c>
      <c r="E109" s="185">
        <f t="shared" si="9"/>
        <v>0.061599999999998545</v>
      </c>
      <c r="F109" s="186">
        <f t="shared" si="7"/>
        <v>237.71851966194012</v>
      </c>
      <c r="G109" s="187">
        <f t="shared" si="10"/>
        <v>259.13</v>
      </c>
      <c r="H109" s="190">
        <v>23</v>
      </c>
      <c r="I109" s="146">
        <v>652.37</v>
      </c>
      <c r="J109" s="146">
        <v>393.24</v>
      </c>
    </row>
    <row r="110" spans="1:10" ht="18.75" customHeight="1">
      <c r="A110" s="133"/>
      <c r="B110" s="190">
        <v>21</v>
      </c>
      <c r="C110" s="127">
        <v>86.3679</v>
      </c>
      <c r="D110" s="127">
        <v>86.4295</v>
      </c>
      <c r="E110" s="185">
        <f t="shared" si="9"/>
        <v>0.061599999999998545</v>
      </c>
      <c r="F110" s="186">
        <f t="shared" si="7"/>
        <v>253.53967731313205</v>
      </c>
      <c r="G110" s="187">
        <f t="shared" si="10"/>
        <v>242.95999999999992</v>
      </c>
      <c r="H110" s="135">
        <v>24</v>
      </c>
      <c r="I110" s="146">
        <v>815.67</v>
      </c>
      <c r="J110" s="146">
        <v>572.71</v>
      </c>
    </row>
    <row r="111" spans="1:10" ht="18.75" customHeight="1">
      <c r="A111" s="133">
        <v>22473</v>
      </c>
      <c r="B111" s="135">
        <v>22</v>
      </c>
      <c r="C111" s="127">
        <v>85.1696</v>
      </c>
      <c r="D111" s="127">
        <v>85.5554</v>
      </c>
      <c r="E111" s="185">
        <f t="shared" si="9"/>
        <v>0.38580000000000325</v>
      </c>
      <c r="F111" s="186">
        <f t="shared" si="7"/>
        <v>1171.6472303207097</v>
      </c>
      <c r="G111" s="187">
        <f t="shared" si="10"/>
        <v>329.28</v>
      </c>
      <c r="H111" s="190">
        <v>25</v>
      </c>
      <c r="I111" s="146">
        <v>698.13</v>
      </c>
      <c r="J111" s="146">
        <v>368.85</v>
      </c>
    </row>
    <row r="112" spans="1:10" ht="18.75" customHeight="1">
      <c r="A112" s="133"/>
      <c r="B112" s="190">
        <v>23</v>
      </c>
      <c r="C112" s="127">
        <v>87.7024</v>
      </c>
      <c r="D112" s="127">
        <v>88.0212</v>
      </c>
      <c r="E112" s="185">
        <f t="shared" si="9"/>
        <v>0.318799999999996</v>
      </c>
      <c r="F112" s="186">
        <f t="shared" si="7"/>
        <v>1056.8189352250745</v>
      </c>
      <c r="G112" s="187">
        <f t="shared" si="10"/>
        <v>301.66</v>
      </c>
      <c r="H112" s="135">
        <v>26</v>
      </c>
      <c r="I112" s="146">
        <v>682.84</v>
      </c>
      <c r="J112" s="146">
        <v>381.18</v>
      </c>
    </row>
    <row r="113" spans="1:10" ht="18.75" customHeight="1">
      <c r="A113" s="133"/>
      <c r="B113" s="135">
        <v>24</v>
      </c>
      <c r="C113" s="127">
        <v>88.09</v>
      </c>
      <c r="D113" s="127">
        <v>88.429</v>
      </c>
      <c r="E113" s="185">
        <f t="shared" si="9"/>
        <v>0.33899999999999864</v>
      </c>
      <c r="F113" s="186">
        <f t="shared" si="7"/>
        <v>1183.4939254294047</v>
      </c>
      <c r="G113" s="187">
        <f t="shared" si="10"/>
        <v>286.44</v>
      </c>
      <c r="H113" s="190">
        <v>27</v>
      </c>
      <c r="I113" s="146">
        <v>644.28</v>
      </c>
      <c r="J113" s="146">
        <v>357.84</v>
      </c>
    </row>
    <row r="114" spans="1:10" ht="18.75" customHeight="1">
      <c r="A114" s="133">
        <v>22483</v>
      </c>
      <c r="B114" s="135">
        <v>25</v>
      </c>
      <c r="C114" s="127">
        <v>87.0931</v>
      </c>
      <c r="D114" s="127">
        <v>87.1893</v>
      </c>
      <c r="E114" s="185">
        <f t="shared" si="9"/>
        <v>0.09619999999999607</v>
      </c>
      <c r="F114" s="186">
        <f t="shared" si="7"/>
        <v>407.29920826451604</v>
      </c>
      <c r="G114" s="187">
        <f t="shared" si="10"/>
        <v>236.19000000000005</v>
      </c>
      <c r="H114" s="135">
        <v>28</v>
      </c>
      <c r="I114" s="146">
        <v>779.6</v>
      </c>
      <c r="J114" s="146">
        <v>543.41</v>
      </c>
    </row>
    <row r="115" spans="1:10" ht="18.75" customHeight="1">
      <c r="A115" s="133"/>
      <c r="B115" s="135">
        <v>26</v>
      </c>
      <c r="C115" s="127">
        <v>85.8278</v>
      </c>
      <c r="D115" s="127">
        <v>85.9203</v>
      </c>
      <c r="E115" s="185">
        <f t="shared" si="9"/>
        <v>0.09250000000000114</v>
      </c>
      <c r="F115" s="186">
        <f t="shared" si="7"/>
        <v>288.3056975439507</v>
      </c>
      <c r="G115" s="187">
        <f t="shared" si="10"/>
        <v>320.84</v>
      </c>
      <c r="H115" s="190">
        <v>29</v>
      </c>
      <c r="I115" s="146">
        <v>641.17</v>
      </c>
      <c r="J115" s="146">
        <v>320.33</v>
      </c>
    </row>
    <row r="116" spans="1:10" ht="18.75" customHeight="1">
      <c r="A116" s="133"/>
      <c r="B116" s="135">
        <v>27</v>
      </c>
      <c r="C116" s="127">
        <v>86.3287</v>
      </c>
      <c r="D116" s="127">
        <v>86.4243</v>
      </c>
      <c r="E116" s="185">
        <f t="shared" si="9"/>
        <v>0.09560000000000457</v>
      </c>
      <c r="F116" s="186">
        <f t="shared" si="7"/>
        <v>386.6219112710986</v>
      </c>
      <c r="G116" s="187">
        <f t="shared" si="10"/>
        <v>247.27000000000004</v>
      </c>
      <c r="H116" s="135">
        <v>30</v>
      </c>
      <c r="I116" s="146">
        <v>612.6</v>
      </c>
      <c r="J116" s="146">
        <v>365.33</v>
      </c>
    </row>
    <row r="117" spans="1:10" ht="18.75" customHeight="1">
      <c r="A117" s="133">
        <v>22510</v>
      </c>
      <c r="B117" s="135">
        <v>28</v>
      </c>
      <c r="C117" s="127">
        <v>87.261</v>
      </c>
      <c r="D117" s="128">
        <v>87.5251</v>
      </c>
      <c r="E117" s="185">
        <f t="shared" si="9"/>
        <v>0.2640999999999991</v>
      </c>
      <c r="F117" s="186">
        <f t="shared" si="7"/>
        <v>760.350089249724</v>
      </c>
      <c r="G117" s="187">
        <f t="shared" si="10"/>
        <v>347.34000000000003</v>
      </c>
      <c r="H117" s="190">
        <v>31</v>
      </c>
      <c r="I117" s="146">
        <v>690.7</v>
      </c>
      <c r="J117" s="146">
        <v>343.36</v>
      </c>
    </row>
    <row r="118" spans="1:10" ht="18.75" customHeight="1">
      <c r="A118" s="133"/>
      <c r="B118" s="135">
        <v>29</v>
      </c>
      <c r="C118" s="127">
        <v>85.3008</v>
      </c>
      <c r="D118" s="127">
        <v>85.5107</v>
      </c>
      <c r="E118" s="185">
        <f t="shared" si="9"/>
        <v>0.20990000000000464</v>
      </c>
      <c r="F118" s="186">
        <f t="shared" si="7"/>
        <v>595.2077130299296</v>
      </c>
      <c r="G118" s="187">
        <f t="shared" si="10"/>
        <v>352.65</v>
      </c>
      <c r="H118" s="135">
        <v>32</v>
      </c>
      <c r="I118" s="267">
        <v>725.03</v>
      </c>
      <c r="J118" s="146">
        <v>372.38</v>
      </c>
    </row>
    <row r="119" spans="1:10" ht="18.75" customHeight="1">
      <c r="A119" s="133"/>
      <c r="B119" s="135">
        <v>30</v>
      </c>
      <c r="C119" s="127">
        <v>85.015</v>
      </c>
      <c r="D119" s="127">
        <v>85.2509</v>
      </c>
      <c r="E119" s="185">
        <f t="shared" si="9"/>
        <v>0.2359000000000009</v>
      </c>
      <c r="F119" s="186">
        <f t="shared" si="7"/>
        <v>668.8214113577752</v>
      </c>
      <c r="G119" s="187">
        <f t="shared" si="10"/>
        <v>352.71</v>
      </c>
      <c r="H119" s="190">
        <v>33</v>
      </c>
      <c r="I119" s="146">
        <v>681.28</v>
      </c>
      <c r="J119" s="146">
        <v>328.57</v>
      </c>
    </row>
    <row r="120" spans="1:10" ht="18.75" customHeight="1">
      <c r="A120" s="133">
        <v>22518</v>
      </c>
      <c r="B120" s="135">
        <v>31</v>
      </c>
      <c r="C120" s="127">
        <v>84.9226</v>
      </c>
      <c r="D120" s="127">
        <v>84.9464</v>
      </c>
      <c r="E120" s="185">
        <f t="shared" si="9"/>
        <v>0.02379999999999427</v>
      </c>
      <c r="F120" s="186">
        <f aca="true" t="shared" si="11" ref="F120:F179">((10^6)*E120/G120)</f>
        <v>74.58944465336052</v>
      </c>
      <c r="G120" s="187">
        <f t="shared" si="10"/>
        <v>319.0799999999999</v>
      </c>
      <c r="H120" s="135">
        <v>34</v>
      </c>
      <c r="I120" s="146">
        <v>750.05</v>
      </c>
      <c r="J120" s="146">
        <v>430.97</v>
      </c>
    </row>
    <row r="121" spans="1:10" ht="18.75" customHeight="1">
      <c r="A121" s="133"/>
      <c r="B121" s="135">
        <v>32</v>
      </c>
      <c r="C121" s="127">
        <v>85.0558</v>
      </c>
      <c r="D121" s="127">
        <v>85.0808</v>
      </c>
      <c r="E121" s="185">
        <f t="shared" si="9"/>
        <v>0.024999999999991473</v>
      </c>
      <c r="F121" s="186">
        <f t="shared" si="11"/>
        <v>71.47758462943582</v>
      </c>
      <c r="G121" s="187">
        <f t="shared" si="10"/>
        <v>349.76</v>
      </c>
      <c r="H121" s="190">
        <v>35</v>
      </c>
      <c r="I121" s="146">
        <v>715.63</v>
      </c>
      <c r="J121" s="146">
        <v>365.87</v>
      </c>
    </row>
    <row r="122" spans="1:10" ht="18.75" customHeight="1">
      <c r="A122" s="133"/>
      <c r="B122" s="135">
        <v>33</v>
      </c>
      <c r="C122" s="127">
        <v>86.0353</v>
      </c>
      <c r="D122" s="127">
        <v>86.0551</v>
      </c>
      <c r="E122" s="185">
        <f t="shared" si="9"/>
        <v>0.01979999999998938</v>
      </c>
      <c r="F122" s="186">
        <f t="shared" si="11"/>
        <v>59.804276911892536</v>
      </c>
      <c r="G122" s="187">
        <f t="shared" si="10"/>
        <v>331.08</v>
      </c>
      <c r="H122" s="135">
        <v>36</v>
      </c>
      <c r="I122" s="146">
        <v>710.52</v>
      </c>
      <c r="J122" s="146">
        <v>379.44</v>
      </c>
    </row>
    <row r="123" spans="1:10" ht="18.75" customHeight="1">
      <c r="A123" s="133">
        <v>22522</v>
      </c>
      <c r="B123" s="135">
        <v>34</v>
      </c>
      <c r="C123" s="127">
        <v>83.7647</v>
      </c>
      <c r="D123" s="127">
        <v>83.8097</v>
      </c>
      <c r="E123" s="185">
        <f t="shared" si="9"/>
        <v>0.045000000000001705</v>
      </c>
      <c r="F123" s="186">
        <f t="shared" si="11"/>
        <v>151.62235924391558</v>
      </c>
      <c r="G123" s="187">
        <f t="shared" si="10"/>
        <v>296.78999999999996</v>
      </c>
      <c r="H123" s="190">
        <v>37</v>
      </c>
      <c r="I123" s="146">
        <v>852.18</v>
      </c>
      <c r="J123" s="146">
        <v>555.39</v>
      </c>
    </row>
    <row r="124" spans="1:10" ht="18.75" customHeight="1">
      <c r="A124" s="133"/>
      <c r="B124" s="135">
        <v>35</v>
      </c>
      <c r="C124" s="127">
        <v>85.05</v>
      </c>
      <c r="D124" s="127">
        <v>85.0892</v>
      </c>
      <c r="E124" s="185">
        <f t="shared" si="9"/>
        <v>0.03920000000000812</v>
      </c>
      <c r="F124" s="186">
        <f t="shared" si="11"/>
        <v>111.1489168651699</v>
      </c>
      <c r="G124" s="187">
        <f t="shared" si="10"/>
        <v>352.68</v>
      </c>
      <c r="H124" s="135">
        <v>38</v>
      </c>
      <c r="I124" s="146">
        <v>713.88</v>
      </c>
      <c r="J124" s="146">
        <v>361.2</v>
      </c>
    </row>
    <row r="125" spans="1:10" ht="18.75" customHeight="1">
      <c r="A125" s="133"/>
      <c r="B125" s="135">
        <v>36</v>
      </c>
      <c r="C125" s="127">
        <v>84.611</v>
      </c>
      <c r="D125" s="127">
        <v>84.6555</v>
      </c>
      <c r="E125" s="185">
        <f t="shared" si="9"/>
        <v>0.04449999999999932</v>
      </c>
      <c r="F125" s="186">
        <f t="shared" si="11"/>
        <v>148.64052374907916</v>
      </c>
      <c r="G125" s="187">
        <f t="shared" si="10"/>
        <v>299.38</v>
      </c>
      <c r="H125" s="190">
        <v>39</v>
      </c>
      <c r="I125" s="146">
        <v>880.45</v>
      </c>
      <c r="J125" s="146">
        <v>581.07</v>
      </c>
    </row>
    <row r="126" spans="1:10" ht="18.75" customHeight="1">
      <c r="A126" s="133">
        <v>22528</v>
      </c>
      <c r="B126" s="135">
        <v>1</v>
      </c>
      <c r="C126" s="127">
        <v>85.3681</v>
      </c>
      <c r="D126" s="127">
        <v>85.5082</v>
      </c>
      <c r="E126" s="185">
        <f t="shared" si="9"/>
        <v>0.1401000000000039</v>
      </c>
      <c r="F126" s="186">
        <f t="shared" si="11"/>
        <v>443.41055829853116</v>
      </c>
      <c r="G126" s="187">
        <f t="shared" si="10"/>
        <v>315.96</v>
      </c>
      <c r="H126" s="135">
        <v>40</v>
      </c>
      <c r="I126" s="146">
        <v>682.39</v>
      </c>
      <c r="J126" s="146">
        <v>366.43</v>
      </c>
    </row>
    <row r="127" spans="1:10" ht="18.75" customHeight="1">
      <c r="A127" s="133"/>
      <c r="B127" s="135">
        <v>2</v>
      </c>
      <c r="C127" s="127">
        <v>87.4169</v>
      </c>
      <c r="D127" s="127">
        <v>87.5507</v>
      </c>
      <c r="E127" s="185">
        <f t="shared" si="9"/>
        <v>0.1338000000000079</v>
      </c>
      <c r="F127" s="186">
        <f t="shared" si="11"/>
        <v>468.602248450278</v>
      </c>
      <c r="G127" s="187">
        <f t="shared" si="10"/>
        <v>285.5300000000001</v>
      </c>
      <c r="H127" s="190">
        <v>41</v>
      </c>
      <c r="I127" s="146">
        <v>850.94</v>
      </c>
      <c r="J127" s="146">
        <v>565.41</v>
      </c>
    </row>
    <row r="128" spans="1:10" ht="18.75" customHeight="1">
      <c r="A128" s="133"/>
      <c r="B128" s="135">
        <v>3</v>
      </c>
      <c r="C128" s="127">
        <v>85.8312</v>
      </c>
      <c r="D128" s="127">
        <v>85.9615</v>
      </c>
      <c r="E128" s="185">
        <f t="shared" si="9"/>
        <v>0.1303000000000054</v>
      </c>
      <c r="F128" s="186">
        <f t="shared" si="11"/>
        <v>492.51587541580506</v>
      </c>
      <c r="G128" s="187">
        <f t="shared" si="10"/>
        <v>264.56000000000006</v>
      </c>
      <c r="H128" s="135">
        <v>42</v>
      </c>
      <c r="I128" s="146">
        <v>895.83</v>
      </c>
      <c r="J128" s="146">
        <v>631.27</v>
      </c>
    </row>
    <row r="129" spans="1:10" ht="18.75" customHeight="1">
      <c r="A129" s="133">
        <v>22534</v>
      </c>
      <c r="B129" s="135">
        <v>4</v>
      </c>
      <c r="C129" s="127">
        <v>84.9854</v>
      </c>
      <c r="D129" s="127">
        <v>85.0694</v>
      </c>
      <c r="E129" s="185">
        <f t="shared" si="9"/>
        <v>0.08400000000000318</v>
      </c>
      <c r="F129" s="186">
        <f t="shared" si="11"/>
        <v>270.9240445089605</v>
      </c>
      <c r="G129" s="187">
        <f t="shared" si="10"/>
        <v>310.04999999999995</v>
      </c>
      <c r="H129" s="190">
        <v>43</v>
      </c>
      <c r="I129" s="146">
        <v>703.18</v>
      </c>
      <c r="J129" s="146">
        <v>393.13</v>
      </c>
    </row>
    <row r="130" spans="1:10" ht="18.75" customHeight="1">
      <c r="A130" s="133"/>
      <c r="B130" s="135">
        <v>5</v>
      </c>
      <c r="C130" s="127">
        <v>85.0125</v>
      </c>
      <c r="D130" s="127">
        <v>85.0976</v>
      </c>
      <c r="E130" s="185">
        <f t="shared" si="9"/>
        <v>0.08509999999999707</v>
      </c>
      <c r="F130" s="186">
        <f t="shared" si="11"/>
        <v>285.07302693285897</v>
      </c>
      <c r="G130" s="187">
        <f t="shared" si="10"/>
        <v>298.52</v>
      </c>
      <c r="H130" s="135">
        <v>44</v>
      </c>
      <c r="I130" s="146">
        <v>656.29</v>
      </c>
      <c r="J130" s="146">
        <v>357.77</v>
      </c>
    </row>
    <row r="131" spans="1:10" ht="18.75" customHeight="1">
      <c r="A131" s="133"/>
      <c r="B131" s="135">
        <v>6</v>
      </c>
      <c r="C131" s="127">
        <v>87.348</v>
      </c>
      <c r="D131" s="127">
        <v>87.4278</v>
      </c>
      <c r="E131" s="185">
        <f aca="true" t="shared" si="12" ref="E131:E179">D131-C131</f>
        <v>0.07980000000000587</v>
      </c>
      <c r="F131" s="186">
        <f t="shared" si="11"/>
        <v>289.31912116599904</v>
      </c>
      <c r="G131" s="187">
        <f aca="true" t="shared" si="13" ref="G131:G179">I131-J131</f>
        <v>275.82000000000005</v>
      </c>
      <c r="H131" s="190">
        <v>45</v>
      </c>
      <c r="I131" s="146">
        <v>823.34</v>
      </c>
      <c r="J131" s="146">
        <v>547.52</v>
      </c>
    </row>
    <row r="132" spans="1:10" ht="18.75" customHeight="1">
      <c r="A132" s="133">
        <v>22543</v>
      </c>
      <c r="B132" s="135">
        <v>7</v>
      </c>
      <c r="C132" s="127">
        <v>86.4122</v>
      </c>
      <c r="D132" s="127">
        <v>86.5573</v>
      </c>
      <c r="E132" s="185">
        <f t="shared" si="12"/>
        <v>0.14509999999999934</v>
      </c>
      <c r="F132" s="186">
        <f t="shared" si="11"/>
        <v>435.6441588855176</v>
      </c>
      <c r="G132" s="187">
        <f t="shared" si="13"/>
        <v>333.07</v>
      </c>
      <c r="H132" s="135">
        <v>46</v>
      </c>
      <c r="I132" s="146">
        <v>734.12</v>
      </c>
      <c r="J132" s="146">
        <v>401.05</v>
      </c>
    </row>
    <row r="133" spans="1:10" ht="18.75" customHeight="1">
      <c r="A133" s="133"/>
      <c r="B133" s="135">
        <v>8</v>
      </c>
      <c r="C133" s="127">
        <v>84.7753</v>
      </c>
      <c r="D133" s="127">
        <v>84.9105</v>
      </c>
      <c r="E133" s="185">
        <f t="shared" si="12"/>
        <v>0.13519999999999754</v>
      </c>
      <c r="F133" s="186">
        <f t="shared" si="11"/>
        <v>508.53832844353246</v>
      </c>
      <c r="G133" s="187">
        <f t="shared" si="13"/>
        <v>265.86</v>
      </c>
      <c r="H133" s="190">
        <v>47</v>
      </c>
      <c r="I133" s="146">
        <v>812.78</v>
      </c>
      <c r="J133" s="146">
        <v>546.92</v>
      </c>
    </row>
    <row r="134" spans="1:10" ht="18.75" customHeight="1">
      <c r="A134" s="133"/>
      <c r="B134" s="135">
        <v>9</v>
      </c>
      <c r="C134" s="127">
        <v>87.5975</v>
      </c>
      <c r="D134" s="127">
        <v>87.7575</v>
      </c>
      <c r="E134" s="185">
        <f t="shared" si="12"/>
        <v>0.1599999999999966</v>
      </c>
      <c r="F134" s="186">
        <f t="shared" si="11"/>
        <v>485.5252776597579</v>
      </c>
      <c r="G134" s="187">
        <f t="shared" si="13"/>
        <v>329.53999999999996</v>
      </c>
      <c r="H134" s="135">
        <v>48</v>
      </c>
      <c r="I134" s="146">
        <v>698.9</v>
      </c>
      <c r="J134" s="146">
        <v>369.36</v>
      </c>
    </row>
    <row r="135" spans="1:10" ht="18.75" customHeight="1">
      <c r="A135" s="133">
        <v>22558</v>
      </c>
      <c r="B135" s="135">
        <v>19</v>
      </c>
      <c r="C135" s="127">
        <v>88.918</v>
      </c>
      <c r="D135" s="127">
        <v>88.9337</v>
      </c>
      <c r="E135" s="185">
        <f t="shared" si="12"/>
        <v>0.015699999999995384</v>
      </c>
      <c r="F135" s="186">
        <f t="shared" si="11"/>
        <v>58.42730080754487</v>
      </c>
      <c r="G135" s="187">
        <f t="shared" si="13"/>
        <v>268.71000000000004</v>
      </c>
      <c r="H135" s="190">
        <v>49</v>
      </c>
      <c r="I135" s="146">
        <v>796.09</v>
      </c>
      <c r="J135" s="146">
        <v>527.38</v>
      </c>
    </row>
    <row r="136" spans="1:10" ht="18.75" customHeight="1">
      <c r="A136" s="133"/>
      <c r="B136" s="135">
        <v>20</v>
      </c>
      <c r="C136" s="127">
        <v>84.6449</v>
      </c>
      <c r="D136" s="127">
        <v>84.6599</v>
      </c>
      <c r="E136" s="185">
        <f t="shared" si="12"/>
        <v>0.014999999999986358</v>
      </c>
      <c r="F136" s="186">
        <f t="shared" si="11"/>
        <v>45.79173917021203</v>
      </c>
      <c r="G136" s="187">
        <f t="shared" si="13"/>
        <v>327.57000000000005</v>
      </c>
      <c r="H136" s="135">
        <v>50</v>
      </c>
      <c r="I136" s="146">
        <v>713.57</v>
      </c>
      <c r="J136" s="146">
        <v>386</v>
      </c>
    </row>
    <row r="137" spans="1:10" ht="18.75" customHeight="1">
      <c r="A137" s="133"/>
      <c r="B137" s="135">
        <v>21</v>
      </c>
      <c r="C137" s="127">
        <v>86.3411</v>
      </c>
      <c r="D137" s="127">
        <v>86.3559</v>
      </c>
      <c r="E137" s="185">
        <f t="shared" si="12"/>
        <v>0.01480000000000814</v>
      </c>
      <c r="F137" s="186">
        <f t="shared" si="11"/>
        <v>46.89183194983887</v>
      </c>
      <c r="G137" s="187">
        <f t="shared" si="13"/>
        <v>315.61999999999995</v>
      </c>
      <c r="H137" s="190">
        <v>51</v>
      </c>
      <c r="I137" s="146">
        <v>827.56</v>
      </c>
      <c r="J137" s="146">
        <v>511.94</v>
      </c>
    </row>
    <row r="138" spans="1:10" ht="18.75" customHeight="1">
      <c r="A138" s="133">
        <v>22208</v>
      </c>
      <c r="B138" s="135">
        <v>22</v>
      </c>
      <c r="C138" s="127">
        <v>85.1309</v>
      </c>
      <c r="D138" s="127">
        <v>85.1424</v>
      </c>
      <c r="E138" s="185">
        <f t="shared" si="12"/>
        <v>0.011499999999998067</v>
      </c>
      <c r="F138" s="186">
        <f t="shared" si="11"/>
        <v>39.4321766561448</v>
      </c>
      <c r="G138" s="187">
        <f t="shared" si="13"/>
        <v>291.64</v>
      </c>
      <c r="H138" s="135">
        <v>52</v>
      </c>
      <c r="I138" s="146">
        <v>828.49</v>
      </c>
      <c r="J138" s="146">
        <v>536.85</v>
      </c>
    </row>
    <row r="139" spans="1:10" ht="18.75" customHeight="1">
      <c r="A139" s="133"/>
      <c r="B139" s="135">
        <v>23</v>
      </c>
      <c r="C139" s="127">
        <v>87.655</v>
      </c>
      <c r="D139" s="127">
        <v>87.6637</v>
      </c>
      <c r="E139" s="185">
        <f t="shared" si="12"/>
        <v>0.008700000000004593</v>
      </c>
      <c r="F139" s="186">
        <f t="shared" si="11"/>
        <v>30.130913624730187</v>
      </c>
      <c r="G139" s="187">
        <f t="shared" si="13"/>
        <v>288.73999999999995</v>
      </c>
      <c r="H139" s="190">
        <v>53</v>
      </c>
      <c r="I139" s="146">
        <v>788.66</v>
      </c>
      <c r="J139" s="146">
        <v>499.92</v>
      </c>
    </row>
    <row r="140" spans="1:10" ht="18.75" customHeight="1">
      <c r="A140" s="133"/>
      <c r="B140" s="135">
        <v>24</v>
      </c>
      <c r="C140" s="127">
        <v>88.0209</v>
      </c>
      <c r="D140" s="127">
        <v>88.0304</v>
      </c>
      <c r="E140" s="185">
        <f t="shared" si="12"/>
        <v>0.009500000000002728</v>
      </c>
      <c r="F140" s="186">
        <f t="shared" si="11"/>
        <v>30.444814767346262</v>
      </c>
      <c r="G140" s="187">
        <f t="shared" si="13"/>
        <v>312.04</v>
      </c>
      <c r="H140" s="135">
        <v>54</v>
      </c>
      <c r="I140" s="146">
        <v>649.84</v>
      </c>
      <c r="J140" s="146">
        <v>337.8</v>
      </c>
    </row>
    <row r="141" spans="1:10" ht="18.75" customHeight="1">
      <c r="A141" s="133">
        <v>22580</v>
      </c>
      <c r="B141" s="135">
        <v>25</v>
      </c>
      <c r="C141" s="127">
        <v>87.029</v>
      </c>
      <c r="D141" s="127">
        <v>87.0789</v>
      </c>
      <c r="E141" s="185">
        <f t="shared" si="12"/>
        <v>0.04990000000000805</v>
      </c>
      <c r="F141" s="186">
        <f t="shared" si="11"/>
        <v>191.24635903728358</v>
      </c>
      <c r="G141" s="187">
        <f t="shared" si="13"/>
        <v>260.9200000000001</v>
      </c>
      <c r="H141" s="190">
        <v>55</v>
      </c>
      <c r="I141" s="146">
        <v>772.32</v>
      </c>
      <c r="J141" s="146">
        <v>511.4</v>
      </c>
    </row>
    <row r="142" spans="1:10" ht="18.75" customHeight="1">
      <c r="A142" s="133"/>
      <c r="B142" s="135">
        <v>26</v>
      </c>
      <c r="C142" s="127">
        <v>85.7861</v>
      </c>
      <c r="D142" s="127">
        <v>85.8329</v>
      </c>
      <c r="E142" s="185">
        <f t="shared" si="12"/>
        <v>0.046799999999990405</v>
      </c>
      <c r="F142" s="186">
        <f t="shared" si="11"/>
        <v>165.17841386365862</v>
      </c>
      <c r="G142" s="187">
        <f t="shared" si="13"/>
        <v>283.33000000000004</v>
      </c>
      <c r="H142" s="135">
        <v>56</v>
      </c>
      <c r="I142" s="146">
        <v>841.36</v>
      </c>
      <c r="J142" s="146">
        <v>558.03</v>
      </c>
    </row>
    <row r="143" spans="1:10" ht="18.75" customHeight="1">
      <c r="A143" s="133"/>
      <c r="B143" s="135">
        <v>27</v>
      </c>
      <c r="C143" s="127">
        <v>86.3027</v>
      </c>
      <c r="D143" s="127">
        <v>86.352</v>
      </c>
      <c r="E143" s="185">
        <f t="shared" si="12"/>
        <v>0.04930000000000234</v>
      </c>
      <c r="F143" s="186">
        <f t="shared" si="11"/>
        <v>171.66335875205385</v>
      </c>
      <c r="G143" s="187">
        <f t="shared" si="13"/>
        <v>287.19</v>
      </c>
      <c r="H143" s="190">
        <v>57</v>
      </c>
      <c r="I143" s="146">
        <v>787.36</v>
      </c>
      <c r="J143" s="146">
        <v>500.17</v>
      </c>
    </row>
    <row r="144" spans="1:10" ht="18.75" customHeight="1">
      <c r="A144" s="133">
        <v>22591</v>
      </c>
      <c r="B144" s="135">
        <v>19</v>
      </c>
      <c r="C144" s="127">
        <v>88.9529</v>
      </c>
      <c r="D144" s="127">
        <v>88.9595</v>
      </c>
      <c r="E144" s="185">
        <f t="shared" si="12"/>
        <v>0.0066000000000059345</v>
      </c>
      <c r="F144" s="186">
        <f t="shared" si="11"/>
        <v>20.288964033218363</v>
      </c>
      <c r="G144" s="187">
        <f t="shared" si="13"/>
        <v>325.30000000000007</v>
      </c>
      <c r="H144" s="135">
        <v>58</v>
      </c>
      <c r="I144" s="146">
        <v>773.44</v>
      </c>
      <c r="J144" s="146">
        <v>448.14</v>
      </c>
    </row>
    <row r="145" spans="1:10" ht="18.75" customHeight="1">
      <c r="A145" s="133"/>
      <c r="B145" s="135">
        <v>20</v>
      </c>
      <c r="C145" s="127">
        <v>84.673</v>
      </c>
      <c r="D145" s="127">
        <v>84.6818</v>
      </c>
      <c r="E145" s="185">
        <f t="shared" si="12"/>
        <v>0.008799999999993702</v>
      </c>
      <c r="F145" s="186">
        <f t="shared" si="11"/>
        <v>26.120510537232715</v>
      </c>
      <c r="G145" s="187">
        <f t="shared" si="13"/>
        <v>336.90000000000003</v>
      </c>
      <c r="H145" s="190">
        <v>59</v>
      </c>
      <c r="I145" s="146">
        <v>708.11</v>
      </c>
      <c r="J145" s="146">
        <v>371.21</v>
      </c>
    </row>
    <row r="146" spans="1:10" ht="18.75" customHeight="1">
      <c r="A146" s="133"/>
      <c r="B146" s="135">
        <v>21</v>
      </c>
      <c r="C146" s="127">
        <v>86.3574</v>
      </c>
      <c r="D146" s="127">
        <v>86.3649</v>
      </c>
      <c r="E146" s="185">
        <f t="shared" si="12"/>
        <v>0.00750000000000739</v>
      </c>
      <c r="F146" s="186">
        <f t="shared" si="11"/>
        <v>21.450021450042584</v>
      </c>
      <c r="G146" s="187">
        <f t="shared" si="13"/>
        <v>349.65000000000003</v>
      </c>
      <c r="H146" s="135">
        <v>60</v>
      </c>
      <c r="I146" s="146">
        <v>743.45</v>
      </c>
      <c r="J146" s="146">
        <v>393.8</v>
      </c>
    </row>
    <row r="147" spans="1:10" ht="18.75" customHeight="1">
      <c r="A147" s="133">
        <v>22598</v>
      </c>
      <c r="B147" s="135">
        <v>22</v>
      </c>
      <c r="C147" s="127">
        <v>85.1033</v>
      </c>
      <c r="D147" s="127">
        <v>85.1208</v>
      </c>
      <c r="E147" s="185">
        <f t="shared" si="12"/>
        <v>0.017499999999998295</v>
      </c>
      <c r="F147" s="186">
        <f t="shared" si="11"/>
        <v>63.42877854294414</v>
      </c>
      <c r="G147" s="187">
        <f t="shared" si="13"/>
        <v>275.9000000000001</v>
      </c>
      <c r="H147" s="190">
        <v>61</v>
      </c>
      <c r="I147" s="146">
        <v>841.45</v>
      </c>
      <c r="J147" s="146">
        <v>565.55</v>
      </c>
    </row>
    <row r="148" spans="1:10" ht="18.75" customHeight="1">
      <c r="A148" s="133"/>
      <c r="B148" s="135">
        <v>23</v>
      </c>
      <c r="C148" s="127">
        <v>87.6892</v>
      </c>
      <c r="D148" s="127">
        <v>87.7031</v>
      </c>
      <c r="E148" s="185">
        <f t="shared" si="12"/>
        <v>0.013900000000006685</v>
      </c>
      <c r="F148" s="186">
        <f t="shared" si="11"/>
        <v>44.0682264916831</v>
      </c>
      <c r="G148" s="187">
        <f t="shared" si="13"/>
        <v>315.42</v>
      </c>
      <c r="H148" s="135">
        <v>62</v>
      </c>
      <c r="I148" s="146">
        <v>749.86</v>
      </c>
      <c r="J148" s="146">
        <v>434.44</v>
      </c>
    </row>
    <row r="149" spans="1:10" ht="18.75" customHeight="1">
      <c r="A149" s="133"/>
      <c r="B149" s="135">
        <v>24</v>
      </c>
      <c r="C149" s="127">
        <v>88.0796</v>
      </c>
      <c r="D149" s="127">
        <v>88.1015</v>
      </c>
      <c r="E149" s="185">
        <f t="shared" si="12"/>
        <v>0.02190000000000225</v>
      </c>
      <c r="F149" s="186">
        <f t="shared" si="11"/>
        <v>67.17379301884012</v>
      </c>
      <c r="G149" s="187">
        <f t="shared" si="13"/>
        <v>326.02</v>
      </c>
      <c r="H149" s="190">
        <v>63</v>
      </c>
      <c r="I149" s="146">
        <v>695.77</v>
      </c>
      <c r="J149" s="146">
        <v>369.75</v>
      </c>
    </row>
    <row r="150" spans="1:10" ht="18.75" customHeight="1">
      <c r="A150" s="133">
        <v>22605</v>
      </c>
      <c r="B150" s="135">
        <v>25</v>
      </c>
      <c r="C150" s="127">
        <v>87.0659</v>
      </c>
      <c r="D150" s="127">
        <v>87.0954</v>
      </c>
      <c r="E150" s="185">
        <f t="shared" si="12"/>
        <v>0.02949999999999875</v>
      </c>
      <c r="F150" s="186">
        <f t="shared" si="11"/>
        <v>88.60189217599863</v>
      </c>
      <c r="G150" s="187">
        <f t="shared" si="13"/>
        <v>332.95000000000005</v>
      </c>
      <c r="H150" s="135">
        <v>64</v>
      </c>
      <c r="I150" s="146">
        <v>663.09</v>
      </c>
      <c r="J150" s="146">
        <v>330.14</v>
      </c>
    </row>
    <row r="151" spans="1:10" ht="18.75" customHeight="1">
      <c r="A151" s="133"/>
      <c r="B151" s="135">
        <v>26</v>
      </c>
      <c r="C151" s="127">
        <v>85.8447</v>
      </c>
      <c r="D151" s="127">
        <v>85.8679</v>
      </c>
      <c r="E151" s="185">
        <f t="shared" si="12"/>
        <v>0.023200000000002774</v>
      </c>
      <c r="F151" s="186">
        <f t="shared" si="11"/>
        <v>65.2730495456286</v>
      </c>
      <c r="G151" s="187">
        <f t="shared" si="13"/>
        <v>355.43</v>
      </c>
      <c r="H151" s="190">
        <v>65</v>
      </c>
      <c r="I151" s="146">
        <v>676.76</v>
      </c>
      <c r="J151" s="146">
        <v>321.33</v>
      </c>
    </row>
    <row r="152" spans="1:10" ht="18.75" customHeight="1">
      <c r="A152" s="133"/>
      <c r="B152" s="135">
        <v>27</v>
      </c>
      <c r="C152" s="127">
        <v>86.334</v>
      </c>
      <c r="D152" s="127">
        <v>86.354</v>
      </c>
      <c r="E152" s="185">
        <f t="shared" si="12"/>
        <v>0.01999999999999602</v>
      </c>
      <c r="F152" s="186">
        <f t="shared" si="11"/>
        <v>63.6132315521502</v>
      </c>
      <c r="G152" s="187">
        <f t="shared" si="13"/>
        <v>314.4</v>
      </c>
      <c r="H152" s="135">
        <v>66</v>
      </c>
      <c r="I152" s="146">
        <v>792.26</v>
      </c>
      <c r="J152" s="146">
        <v>477.86</v>
      </c>
    </row>
    <row r="153" spans="1:10" ht="18.75" customHeight="1">
      <c r="A153" s="133">
        <v>22627</v>
      </c>
      <c r="B153" s="135">
        <v>28</v>
      </c>
      <c r="C153" s="127">
        <v>87.242</v>
      </c>
      <c r="D153" s="127">
        <v>87.2536</v>
      </c>
      <c r="E153" s="185">
        <f t="shared" si="12"/>
        <v>0.011600000000001387</v>
      </c>
      <c r="F153" s="186">
        <f t="shared" si="11"/>
        <v>46.028093008496896</v>
      </c>
      <c r="G153" s="187">
        <f t="shared" si="13"/>
        <v>252.01999999999998</v>
      </c>
      <c r="H153" s="190">
        <v>67</v>
      </c>
      <c r="I153" s="146">
        <v>736.15</v>
      </c>
      <c r="J153" s="146">
        <v>484.13</v>
      </c>
    </row>
    <row r="154" spans="1:10" ht="18.75" customHeight="1">
      <c r="A154" s="133"/>
      <c r="B154" s="135">
        <v>29</v>
      </c>
      <c r="C154" s="127">
        <v>85.2523</v>
      </c>
      <c r="D154" s="127">
        <v>85.2638</v>
      </c>
      <c r="E154" s="185">
        <f t="shared" si="12"/>
        <v>0.011499999999998067</v>
      </c>
      <c r="F154" s="186">
        <f t="shared" si="11"/>
        <v>36.03772993637952</v>
      </c>
      <c r="G154" s="187">
        <f t="shared" si="13"/>
        <v>319.11</v>
      </c>
      <c r="H154" s="135">
        <v>68</v>
      </c>
      <c r="I154" s="146">
        <v>792.38</v>
      </c>
      <c r="J154" s="146">
        <v>473.27</v>
      </c>
    </row>
    <row r="155" spans="1:10" ht="18.75" customHeight="1">
      <c r="A155" s="133"/>
      <c r="B155" s="135">
        <v>30</v>
      </c>
      <c r="C155" s="127">
        <v>84.9756</v>
      </c>
      <c r="D155" s="127">
        <v>84.9881</v>
      </c>
      <c r="E155" s="185">
        <f t="shared" si="12"/>
        <v>0.012500000000002842</v>
      </c>
      <c r="F155" s="186">
        <f t="shared" si="11"/>
        <v>40.15161248876668</v>
      </c>
      <c r="G155" s="187">
        <f t="shared" si="13"/>
        <v>311.31999999999994</v>
      </c>
      <c r="H155" s="190">
        <v>69</v>
      </c>
      <c r="I155" s="146">
        <v>841.89</v>
      </c>
      <c r="J155" s="146">
        <v>530.57</v>
      </c>
    </row>
    <row r="156" spans="1:10" ht="18.75" customHeight="1">
      <c r="A156" s="133">
        <v>22634</v>
      </c>
      <c r="B156" s="135">
        <v>31</v>
      </c>
      <c r="C156" s="127">
        <v>84.8931</v>
      </c>
      <c r="D156" s="127">
        <v>84.8975</v>
      </c>
      <c r="E156" s="185">
        <f t="shared" si="12"/>
        <v>0.0043999999999897454</v>
      </c>
      <c r="F156" s="186">
        <f t="shared" si="11"/>
        <v>13.26899879369646</v>
      </c>
      <c r="G156" s="187">
        <f t="shared" si="13"/>
        <v>331.59999999999997</v>
      </c>
      <c r="H156" s="135">
        <v>70</v>
      </c>
      <c r="I156" s="146">
        <v>637.4</v>
      </c>
      <c r="J156" s="146">
        <v>305.8</v>
      </c>
    </row>
    <row r="157" spans="1:10" ht="18.75" customHeight="1">
      <c r="A157" s="133"/>
      <c r="B157" s="135">
        <v>32</v>
      </c>
      <c r="C157" s="127">
        <v>85.062</v>
      </c>
      <c r="D157" s="127">
        <v>85.0638</v>
      </c>
      <c r="E157" s="185">
        <f t="shared" si="12"/>
        <v>0.0018000000000029104</v>
      </c>
      <c r="F157" s="186">
        <f t="shared" si="11"/>
        <v>5.0087653393519505</v>
      </c>
      <c r="G157" s="187">
        <f t="shared" si="13"/>
        <v>359.37</v>
      </c>
      <c r="H157" s="190">
        <v>71</v>
      </c>
      <c r="I157" s="146">
        <v>702.1</v>
      </c>
      <c r="J157" s="146">
        <v>342.73</v>
      </c>
    </row>
    <row r="158" spans="1:10" ht="18.75" customHeight="1">
      <c r="A158" s="133"/>
      <c r="B158" s="135">
        <v>33</v>
      </c>
      <c r="C158" s="127">
        <v>86.032</v>
      </c>
      <c r="D158" s="127">
        <v>86.0358</v>
      </c>
      <c r="E158" s="185">
        <f t="shared" si="12"/>
        <v>0.0037999999999982492</v>
      </c>
      <c r="F158" s="186">
        <f t="shared" si="11"/>
        <v>12.299724874569506</v>
      </c>
      <c r="G158" s="187">
        <f t="shared" si="13"/>
        <v>308.95000000000005</v>
      </c>
      <c r="H158" s="135">
        <v>72</v>
      </c>
      <c r="I158" s="146">
        <v>837.08</v>
      </c>
      <c r="J158" s="146">
        <v>528.13</v>
      </c>
    </row>
    <row r="159" spans="1:10" ht="18.75" customHeight="1">
      <c r="A159" s="133">
        <v>22640</v>
      </c>
      <c r="B159" s="135">
        <v>34</v>
      </c>
      <c r="C159" s="127">
        <v>83.7698</v>
      </c>
      <c r="D159" s="127">
        <v>83.7763</v>
      </c>
      <c r="E159" s="185">
        <f t="shared" si="12"/>
        <v>0.006500000000002615</v>
      </c>
      <c r="F159" s="186">
        <f t="shared" si="11"/>
        <v>24.002954209758553</v>
      </c>
      <c r="G159" s="187">
        <f t="shared" si="13"/>
        <v>270.79999999999995</v>
      </c>
      <c r="H159" s="190">
        <v>73</v>
      </c>
      <c r="I159" s="146">
        <v>834.53</v>
      </c>
      <c r="J159" s="146">
        <v>563.73</v>
      </c>
    </row>
    <row r="160" spans="1:10" ht="18.75" customHeight="1">
      <c r="A160" s="133"/>
      <c r="B160" s="135">
        <v>35</v>
      </c>
      <c r="C160" s="127">
        <v>85.0482</v>
      </c>
      <c r="D160" s="127">
        <v>85.0566</v>
      </c>
      <c r="E160" s="185">
        <f t="shared" si="12"/>
        <v>0.008400000000008845</v>
      </c>
      <c r="F160" s="186">
        <f t="shared" si="11"/>
        <v>30.276816609028412</v>
      </c>
      <c r="G160" s="187">
        <f t="shared" si="13"/>
        <v>277.44000000000005</v>
      </c>
      <c r="H160" s="135">
        <v>74</v>
      </c>
      <c r="I160" s="146">
        <v>747.95</v>
      </c>
      <c r="J160" s="146">
        <v>470.51</v>
      </c>
    </row>
    <row r="161" spans="1:10" ht="18.75" customHeight="1">
      <c r="A161" s="133"/>
      <c r="B161" s="135">
        <v>36</v>
      </c>
      <c r="C161" s="127">
        <v>84.59</v>
      </c>
      <c r="D161" s="127">
        <v>84.594</v>
      </c>
      <c r="E161" s="185">
        <f t="shared" si="12"/>
        <v>0.003999999999990678</v>
      </c>
      <c r="F161" s="186">
        <f t="shared" si="11"/>
        <v>14.089964422806995</v>
      </c>
      <c r="G161" s="187">
        <f t="shared" si="13"/>
        <v>283.89</v>
      </c>
      <c r="H161" s="190">
        <v>75</v>
      </c>
      <c r="I161" s="146">
        <v>839.05</v>
      </c>
      <c r="J161" s="146">
        <v>555.16</v>
      </c>
    </row>
    <row r="162" spans="1:10" ht="18.75" customHeight="1">
      <c r="A162" s="133"/>
      <c r="B162" s="135"/>
      <c r="C162" s="127"/>
      <c r="D162" s="127"/>
      <c r="E162" s="185">
        <f t="shared" si="12"/>
        <v>0</v>
      </c>
      <c r="F162" s="186" t="e">
        <f t="shared" si="11"/>
        <v>#DIV/0!</v>
      </c>
      <c r="G162" s="187">
        <f t="shared" si="13"/>
        <v>0</v>
      </c>
      <c r="H162" s="135">
        <v>76</v>
      </c>
      <c r="I162" s="146"/>
      <c r="J162" s="146"/>
    </row>
    <row r="163" spans="1:10" ht="18.75" customHeight="1">
      <c r="A163" s="133"/>
      <c r="B163" s="135"/>
      <c r="C163" s="127"/>
      <c r="D163" s="127"/>
      <c r="E163" s="185">
        <f t="shared" si="12"/>
        <v>0</v>
      </c>
      <c r="F163" s="186" t="e">
        <f t="shared" si="11"/>
        <v>#DIV/0!</v>
      </c>
      <c r="G163" s="187">
        <f t="shared" si="13"/>
        <v>0</v>
      </c>
      <c r="H163" s="190">
        <v>77</v>
      </c>
      <c r="I163" s="146"/>
      <c r="J163" s="146"/>
    </row>
    <row r="164" spans="1:10" ht="18.75" customHeight="1">
      <c r="A164" s="133"/>
      <c r="B164" s="135"/>
      <c r="C164" s="127"/>
      <c r="D164" s="127"/>
      <c r="E164" s="185">
        <f t="shared" si="12"/>
        <v>0</v>
      </c>
      <c r="F164" s="186" t="e">
        <f t="shared" si="11"/>
        <v>#DIV/0!</v>
      </c>
      <c r="G164" s="187">
        <f t="shared" si="13"/>
        <v>0</v>
      </c>
      <c r="H164" s="135">
        <v>78</v>
      </c>
      <c r="I164" s="146"/>
      <c r="J164" s="146"/>
    </row>
    <row r="165" spans="1:10" ht="18.75" customHeight="1">
      <c r="A165" s="133"/>
      <c r="B165" s="135"/>
      <c r="C165" s="127"/>
      <c r="D165" s="127"/>
      <c r="E165" s="185">
        <f t="shared" si="12"/>
        <v>0</v>
      </c>
      <c r="F165" s="186" t="e">
        <f t="shared" si="11"/>
        <v>#DIV/0!</v>
      </c>
      <c r="G165" s="187">
        <f t="shared" si="13"/>
        <v>0</v>
      </c>
      <c r="H165" s="190">
        <v>79</v>
      </c>
      <c r="I165" s="146"/>
      <c r="J165" s="146"/>
    </row>
    <row r="166" spans="1:10" ht="18.75" customHeight="1">
      <c r="A166" s="133"/>
      <c r="B166" s="135"/>
      <c r="C166" s="127"/>
      <c r="D166" s="127"/>
      <c r="E166" s="185">
        <f t="shared" si="12"/>
        <v>0</v>
      </c>
      <c r="F166" s="186" t="e">
        <f t="shared" si="11"/>
        <v>#DIV/0!</v>
      </c>
      <c r="G166" s="187">
        <f t="shared" si="13"/>
        <v>0</v>
      </c>
      <c r="H166" s="135">
        <v>80</v>
      </c>
      <c r="I166" s="146"/>
      <c r="J166" s="146"/>
    </row>
    <row r="167" spans="1:10" ht="18.75" customHeight="1">
      <c r="A167" s="133"/>
      <c r="B167" s="135"/>
      <c r="C167" s="127"/>
      <c r="D167" s="127"/>
      <c r="E167" s="185">
        <f t="shared" si="12"/>
        <v>0</v>
      </c>
      <c r="F167" s="186" t="e">
        <f t="shared" si="11"/>
        <v>#DIV/0!</v>
      </c>
      <c r="G167" s="187">
        <f t="shared" si="13"/>
        <v>0</v>
      </c>
      <c r="H167" s="190">
        <v>81</v>
      </c>
      <c r="I167" s="146"/>
      <c r="J167" s="146"/>
    </row>
    <row r="168" spans="1:10" ht="18.75" customHeight="1">
      <c r="A168" s="133"/>
      <c r="B168" s="135"/>
      <c r="C168" s="127"/>
      <c r="D168" s="127"/>
      <c r="E168" s="185">
        <f t="shared" si="12"/>
        <v>0</v>
      </c>
      <c r="F168" s="186" t="e">
        <f t="shared" si="11"/>
        <v>#DIV/0!</v>
      </c>
      <c r="G168" s="187">
        <f t="shared" si="13"/>
        <v>0</v>
      </c>
      <c r="H168" s="135">
        <v>82</v>
      </c>
      <c r="I168" s="146"/>
      <c r="J168" s="146"/>
    </row>
    <row r="169" spans="1:10" ht="18.75" customHeight="1">
      <c r="A169" s="133"/>
      <c r="B169" s="135"/>
      <c r="C169" s="127"/>
      <c r="D169" s="127"/>
      <c r="E169" s="185">
        <f t="shared" si="12"/>
        <v>0</v>
      </c>
      <c r="F169" s="186" t="e">
        <f t="shared" si="11"/>
        <v>#DIV/0!</v>
      </c>
      <c r="G169" s="187">
        <f t="shared" si="13"/>
        <v>0</v>
      </c>
      <c r="H169" s="190">
        <v>83</v>
      </c>
      <c r="I169" s="146"/>
      <c r="J169" s="146"/>
    </row>
    <row r="170" spans="1:10" ht="18.75" customHeight="1">
      <c r="A170" s="133"/>
      <c r="B170" s="135"/>
      <c r="C170" s="127"/>
      <c r="D170" s="127"/>
      <c r="E170" s="185">
        <f t="shared" si="12"/>
        <v>0</v>
      </c>
      <c r="F170" s="186" t="e">
        <f t="shared" si="11"/>
        <v>#DIV/0!</v>
      </c>
      <c r="G170" s="187">
        <f t="shared" si="13"/>
        <v>0</v>
      </c>
      <c r="H170" s="135">
        <v>84</v>
      </c>
      <c r="I170" s="146"/>
      <c r="J170" s="146"/>
    </row>
    <row r="171" spans="1:10" ht="18.75" customHeight="1">
      <c r="A171" s="133"/>
      <c r="B171" s="135"/>
      <c r="C171" s="127"/>
      <c r="D171" s="127"/>
      <c r="E171" s="185">
        <f t="shared" si="12"/>
        <v>0</v>
      </c>
      <c r="F171" s="186" t="e">
        <f t="shared" si="11"/>
        <v>#DIV/0!</v>
      </c>
      <c r="G171" s="187">
        <f t="shared" si="13"/>
        <v>0</v>
      </c>
      <c r="H171" s="190">
        <v>85</v>
      </c>
      <c r="I171" s="146"/>
      <c r="J171" s="146"/>
    </row>
    <row r="172" spans="1:10" ht="18.75" customHeight="1">
      <c r="A172" s="133"/>
      <c r="B172" s="135"/>
      <c r="C172" s="127"/>
      <c r="D172" s="127"/>
      <c r="E172" s="185">
        <f t="shared" si="12"/>
        <v>0</v>
      </c>
      <c r="F172" s="186" t="e">
        <f t="shared" si="11"/>
        <v>#DIV/0!</v>
      </c>
      <c r="G172" s="187">
        <f t="shared" si="13"/>
        <v>0</v>
      </c>
      <c r="H172" s="135">
        <v>86</v>
      </c>
      <c r="I172" s="146"/>
      <c r="J172" s="146"/>
    </row>
    <row r="173" spans="1:10" ht="18.75" customHeight="1">
      <c r="A173" s="133"/>
      <c r="B173" s="135"/>
      <c r="C173" s="127"/>
      <c r="D173" s="127"/>
      <c r="E173" s="185">
        <f t="shared" si="12"/>
        <v>0</v>
      </c>
      <c r="F173" s="186" t="e">
        <f t="shared" si="11"/>
        <v>#DIV/0!</v>
      </c>
      <c r="G173" s="187">
        <f t="shared" si="13"/>
        <v>0</v>
      </c>
      <c r="H173" s="190">
        <v>87</v>
      </c>
      <c r="I173" s="146"/>
      <c r="J173" s="146"/>
    </row>
    <row r="174" spans="1:10" ht="18.75" customHeight="1">
      <c r="A174" s="133"/>
      <c r="B174" s="135"/>
      <c r="C174" s="127"/>
      <c r="D174" s="127"/>
      <c r="E174" s="185">
        <f t="shared" si="12"/>
        <v>0</v>
      </c>
      <c r="F174" s="186" t="e">
        <f t="shared" si="11"/>
        <v>#DIV/0!</v>
      </c>
      <c r="G174" s="187">
        <f t="shared" si="13"/>
        <v>0</v>
      </c>
      <c r="H174" s="135">
        <v>88</v>
      </c>
      <c r="I174" s="146"/>
      <c r="J174" s="146"/>
    </row>
    <row r="175" spans="1:10" ht="18.75" customHeight="1">
      <c r="A175" s="133"/>
      <c r="B175" s="135"/>
      <c r="C175" s="127"/>
      <c r="D175" s="127"/>
      <c r="E175" s="185">
        <f t="shared" si="12"/>
        <v>0</v>
      </c>
      <c r="F175" s="186" t="e">
        <f t="shared" si="11"/>
        <v>#DIV/0!</v>
      </c>
      <c r="G175" s="187">
        <f t="shared" si="13"/>
        <v>0</v>
      </c>
      <c r="H175" s="190">
        <v>89</v>
      </c>
      <c r="I175" s="146"/>
      <c r="J175" s="146"/>
    </row>
    <row r="176" spans="1:10" ht="18.75" customHeight="1">
      <c r="A176" s="133"/>
      <c r="B176" s="135"/>
      <c r="C176" s="127"/>
      <c r="D176" s="127"/>
      <c r="E176" s="185">
        <f t="shared" si="12"/>
        <v>0</v>
      </c>
      <c r="F176" s="186" t="e">
        <f t="shared" si="11"/>
        <v>#DIV/0!</v>
      </c>
      <c r="G176" s="187">
        <f t="shared" si="13"/>
        <v>0</v>
      </c>
      <c r="H176" s="135">
        <v>90</v>
      </c>
      <c r="I176" s="146"/>
      <c r="J176" s="146"/>
    </row>
    <row r="177" spans="1:10" ht="18.75" customHeight="1">
      <c r="A177" s="133"/>
      <c r="B177" s="135"/>
      <c r="C177" s="127"/>
      <c r="D177" s="127"/>
      <c r="E177" s="185">
        <f t="shared" si="12"/>
        <v>0</v>
      </c>
      <c r="F177" s="186" t="e">
        <f t="shared" si="11"/>
        <v>#DIV/0!</v>
      </c>
      <c r="G177" s="187">
        <f t="shared" si="13"/>
        <v>0</v>
      </c>
      <c r="H177" s="190">
        <v>91</v>
      </c>
      <c r="I177" s="146"/>
      <c r="J177" s="146"/>
    </row>
    <row r="178" spans="1:10" ht="18.75" customHeight="1">
      <c r="A178" s="133"/>
      <c r="B178" s="135"/>
      <c r="C178" s="127"/>
      <c r="D178" s="127"/>
      <c r="E178" s="185">
        <f t="shared" si="12"/>
        <v>0</v>
      </c>
      <c r="F178" s="186" t="e">
        <f t="shared" si="11"/>
        <v>#DIV/0!</v>
      </c>
      <c r="G178" s="187">
        <f t="shared" si="13"/>
        <v>0</v>
      </c>
      <c r="H178" s="135">
        <v>92</v>
      </c>
      <c r="I178" s="146"/>
      <c r="J178" s="146"/>
    </row>
    <row r="179" spans="1:10" ht="18.75" customHeight="1">
      <c r="A179" s="133"/>
      <c r="B179" s="135"/>
      <c r="C179" s="127"/>
      <c r="D179" s="127"/>
      <c r="E179" s="185">
        <f t="shared" si="12"/>
        <v>0</v>
      </c>
      <c r="F179" s="186" t="e">
        <f t="shared" si="11"/>
        <v>#DIV/0!</v>
      </c>
      <c r="G179" s="187">
        <f t="shared" si="13"/>
        <v>0</v>
      </c>
      <c r="H179" s="202">
        <v>93</v>
      </c>
      <c r="I179" s="146"/>
      <c r="J179" s="146"/>
    </row>
    <row r="180" spans="1:10" ht="18.75" customHeight="1">
      <c r="A180" s="133"/>
      <c r="B180" s="135"/>
      <c r="C180" s="127"/>
      <c r="D180" s="127"/>
      <c r="E180" s="185"/>
      <c r="F180" s="186"/>
      <c r="G180" s="187"/>
      <c r="H180" s="190"/>
      <c r="I180" s="146"/>
      <c r="J180" s="146"/>
    </row>
    <row r="181" spans="1:10" ht="18.75" customHeight="1">
      <c r="A181" s="133"/>
      <c r="B181" s="135"/>
      <c r="C181" s="127"/>
      <c r="D181" s="127"/>
      <c r="E181" s="185"/>
      <c r="F181" s="186"/>
      <c r="G181" s="187"/>
      <c r="H181" s="135"/>
      <c r="I181" s="146"/>
      <c r="J181" s="146"/>
    </row>
    <row r="182" spans="1:10" ht="18.75" customHeight="1">
      <c r="A182" s="133"/>
      <c r="B182" s="135"/>
      <c r="C182" s="127"/>
      <c r="D182" s="127"/>
      <c r="E182" s="185"/>
      <c r="F182" s="186"/>
      <c r="G182" s="187"/>
      <c r="H182" s="190"/>
      <c r="I182" s="146"/>
      <c r="J182" s="146"/>
    </row>
    <row r="183" spans="1:10" ht="18.75" customHeight="1">
      <c r="A183" s="133"/>
      <c r="B183" s="135"/>
      <c r="C183" s="127"/>
      <c r="D183" s="127"/>
      <c r="E183" s="185"/>
      <c r="F183" s="186"/>
      <c r="G183" s="187"/>
      <c r="H183" s="135"/>
      <c r="I183" s="146"/>
      <c r="J183" s="146"/>
    </row>
    <row r="184" spans="1:10" ht="18.75" customHeight="1">
      <c r="A184" s="133"/>
      <c r="B184" s="135"/>
      <c r="C184" s="127"/>
      <c r="D184" s="127"/>
      <c r="E184" s="185"/>
      <c r="F184" s="186"/>
      <c r="G184" s="187"/>
      <c r="H184" s="190"/>
      <c r="I184" s="146"/>
      <c r="J184" s="146"/>
    </row>
    <row r="185" spans="1:10" ht="18.75" customHeight="1">
      <c r="A185" s="133"/>
      <c r="B185" s="135"/>
      <c r="C185" s="127"/>
      <c r="D185" s="127"/>
      <c r="E185" s="185"/>
      <c r="F185" s="186"/>
      <c r="G185" s="187"/>
      <c r="H185" s="135"/>
      <c r="I185" s="146"/>
      <c r="J185" s="146"/>
    </row>
    <row r="186" spans="1:10" ht="18.75" customHeight="1">
      <c r="A186" s="133"/>
      <c r="B186" s="135"/>
      <c r="C186" s="127"/>
      <c r="D186" s="127"/>
      <c r="E186" s="185"/>
      <c r="F186" s="186"/>
      <c r="G186" s="187"/>
      <c r="H186" s="190"/>
      <c r="I186" s="146"/>
      <c r="J186" s="146"/>
    </row>
    <row r="187" spans="1:10" ht="18.75" customHeight="1">
      <c r="A187" s="133"/>
      <c r="B187" s="135"/>
      <c r="C187" s="127"/>
      <c r="D187" s="127"/>
      <c r="E187" s="185"/>
      <c r="F187" s="186"/>
      <c r="G187" s="187"/>
      <c r="H187" s="135"/>
      <c r="I187" s="146"/>
      <c r="J187" s="146"/>
    </row>
    <row r="188" spans="1:10" ht="18.75" customHeight="1">
      <c r="A188" s="133"/>
      <c r="B188" s="135"/>
      <c r="C188" s="127"/>
      <c r="D188" s="127"/>
      <c r="E188" s="185"/>
      <c r="F188" s="186"/>
      <c r="G188" s="187"/>
      <c r="H188" s="190"/>
      <c r="I188" s="146"/>
      <c r="J188" s="146"/>
    </row>
    <row r="189" spans="1:10" ht="18.75" customHeight="1">
      <c r="A189" s="133"/>
      <c r="B189" s="135"/>
      <c r="C189" s="127"/>
      <c r="D189" s="127"/>
      <c r="E189" s="185"/>
      <c r="F189" s="186"/>
      <c r="G189" s="187"/>
      <c r="H189" s="135"/>
      <c r="I189" s="146"/>
      <c r="J189" s="146"/>
    </row>
    <row r="190" spans="1:10" ht="18.75" customHeight="1">
      <c r="A190" s="133"/>
      <c r="B190" s="135"/>
      <c r="C190" s="127"/>
      <c r="D190" s="127"/>
      <c r="E190" s="185"/>
      <c r="F190" s="186"/>
      <c r="G190" s="187"/>
      <c r="H190" s="190"/>
      <c r="I190" s="146"/>
      <c r="J190" s="146"/>
    </row>
    <row r="191" spans="1:10" ht="18.75" customHeight="1">
      <c r="A191" s="133"/>
      <c r="B191" s="135"/>
      <c r="C191" s="127"/>
      <c r="D191" s="127"/>
      <c r="E191" s="185"/>
      <c r="F191" s="186"/>
      <c r="G191" s="187"/>
      <c r="H191" s="135"/>
      <c r="I191" s="146"/>
      <c r="J191" s="146"/>
    </row>
    <row r="192" spans="1:10" ht="18.75" customHeight="1">
      <c r="A192" s="133"/>
      <c r="B192" s="135"/>
      <c r="C192" s="127"/>
      <c r="D192" s="127"/>
      <c r="E192" s="185"/>
      <c r="F192" s="186"/>
      <c r="G192" s="187"/>
      <c r="H192" s="190"/>
      <c r="I192" s="146"/>
      <c r="J192" s="146"/>
    </row>
    <row r="193" spans="1:10" ht="18.75" customHeight="1">
      <c r="A193" s="133"/>
      <c r="B193" s="135"/>
      <c r="C193" s="127"/>
      <c r="D193" s="127"/>
      <c r="E193" s="185"/>
      <c r="F193" s="186"/>
      <c r="G193" s="187"/>
      <c r="H193" s="135"/>
      <c r="I193" s="146"/>
      <c r="J193" s="146"/>
    </row>
    <row r="194" spans="1:10" ht="18.75" customHeight="1">
      <c r="A194" s="133"/>
      <c r="B194" s="135"/>
      <c r="C194" s="127"/>
      <c r="D194" s="127"/>
      <c r="E194" s="185"/>
      <c r="F194" s="186"/>
      <c r="G194" s="187"/>
      <c r="H194" s="190"/>
      <c r="I194" s="146"/>
      <c r="J194" s="146"/>
    </row>
    <row r="195" spans="1:10" ht="18.75" customHeight="1">
      <c r="A195" s="133"/>
      <c r="B195" s="135"/>
      <c r="C195" s="127"/>
      <c r="D195" s="127"/>
      <c r="E195" s="185"/>
      <c r="F195" s="186"/>
      <c r="G195" s="187"/>
      <c r="H195" s="135"/>
      <c r="I195" s="146"/>
      <c r="J195" s="146"/>
    </row>
    <row r="196" spans="1:10" ht="18.75" customHeight="1">
      <c r="A196" s="133"/>
      <c r="B196" s="135"/>
      <c r="C196" s="127"/>
      <c r="D196" s="127"/>
      <c r="E196" s="185"/>
      <c r="F196" s="186"/>
      <c r="G196" s="187"/>
      <c r="H196" s="190"/>
      <c r="I196" s="146"/>
      <c r="J196" s="146"/>
    </row>
    <row r="197" spans="1:10" ht="18.75" customHeight="1">
      <c r="A197" s="133"/>
      <c r="B197" s="135"/>
      <c r="C197" s="127"/>
      <c r="D197" s="127"/>
      <c r="E197" s="185"/>
      <c r="F197" s="186"/>
      <c r="G197" s="187"/>
      <c r="H197" s="135"/>
      <c r="I197" s="146"/>
      <c r="J197" s="146"/>
    </row>
    <row r="198" spans="1:10" ht="18.75" customHeight="1">
      <c r="A198" s="133"/>
      <c r="B198" s="135"/>
      <c r="C198" s="127"/>
      <c r="D198" s="127"/>
      <c r="E198" s="185"/>
      <c r="F198" s="186"/>
      <c r="G198" s="187"/>
      <c r="H198" s="190"/>
      <c r="I198" s="146"/>
      <c r="J198" s="146"/>
    </row>
    <row r="199" spans="1:10" ht="18.75" customHeight="1">
      <c r="A199" s="133"/>
      <c r="B199" s="135"/>
      <c r="C199" s="127"/>
      <c r="D199" s="127"/>
      <c r="E199" s="185"/>
      <c r="F199" s="186"/>
      <c r="G199" s="187"/>
      <c r="H199" s="135"/>
      <c r="I199" s="146"/>
      <c r="J199" s="146"/>
    </row>
    <row r="200" spans="1:10" ht="18.75" customHeight="1">
      <c r="A200" s="196"/>
      <c r="B200" s="197"/>
      <c r="C200" s="198"/>
      <c r="D200" s="198"/>
      <c r="E200" s="199"/>
      <c r="F200" s="200"/>
      <c r="G200" s="201"/>
      <c r="H200" s="202"/>
      <c r="I200" s="203"/>
      <c r="J200" s="203"/>
    </row>
    <row r="201" spans="1:10" ht="18.75" customHeight="1">
      <c r="A201" s="189"/>
      <c r="B201" s="190"/>
      <c r="C201" s="191"/>
      <c r="D201" s="191"/>
      <c r="E201" s="192"/>
      <c r="F201" s="193"/>
      <c r="G201" s="194"/>
      <c r="H201" s="190"/>
      <c r="I201" s="195"/>
      <c r="J201" s="195"/>
    </row>
    <row r="202" spans="1:10" ht="18.75" customHeight="1">
      <c r="A202" s="133"/>
      <c r="B202" s="135"/>
      <c r="C202" s="127"/>
      <c r="D202" s="127"/>
      <c r="E202" s="185"/>
      <c r="F202" s="186"/>
      <c r="G202" s="187"/>
      <c r="H202" s="135"/>
      <c r="I202" s="146"/>
      <c r="J202" s="146"/>
    </row>
    <row r="203" spans="1:10" ht="18.75" customHeight="1">
      <c r="A203" s="133"/>
      <c r="B203" s="135"/>
      <c r="C203" s="127"/>
      <c r="D203" s="127"/>
      <c r="E203" s="185"/>
      <c r="F203" s="186"/>
      <c r="G203" s="187"/>
      <c r="H203" s="135"/>
      <c r="I203" s="146"/>
      <c r="J203" s="146"/>
    </row>
    <row r="204" spans="1:10" ht="18.75" customHeight="1">
      <c r="A204" s="133"/>
      <c r="B204" s="135"/>
      <c r="C204" s="127"/>
      <c r="D204" s="127"/>
      <c r="E204" s="185"/>
      <c r="F204" s="186"/>
      <c r="G204" s="187"/>
      <c r="H204" s="135"/>
      <c r="I204" s="146"/>
      <c r="J204" s="146"/>
    </row>
    <row r="205" spans="1:10" ht="18.75" customHeight="1">
      <c r="A205" s="133"/>
      <c r="B205" s="135"/>
      <c r="C205" s="127"/>
      <c r="D205" s="127"/>
      <c r="E205" s="185"/>
      <c r="F205" s="186"/>
      <c r="G205" s="187"/>
      <c r="H205" s="135"/>
      <c r="I205" s="146"/>
      <c r="J205" s="146"/>
    </row>
    <row r="206" spans="1:10" ht="18.75" customHeight="1">
      <c r="A206" s="133"/>
      <c r="B206" s="135"/>
      <c r="C206" s="127"/>
      <c r="D206" s="127"/>
      <c r="E206" s="185"/>
      <c r="F206" s="186"/>
      <c r="G206" s="187"/>
      <c r="H206" s="135"/>
      <c r="I206" s="146"/>
      <c r="J206" s="146"/>
    </row>
    <row r="207" spans="1:10" ht="18.75" customHeight="1">
      <c r="A207" s="133"/>
      <c r="B207" s="135"/>
      <c r="C207" s="127"/>
      <c r="D207" s="127"/>
      <c r="E207" s="185"/>
      <c r="F207" s="186"/>
      <c r="G207" s="187"/>
      <c r="H207" s="135"/>
      <c r="I207" s="146"/>
      <c r="J207" s="146"/>
    </row>
    <row r="208" spans="1:10" ht="18.75" customHeight="1">
      <c r="A208" s="133"/>
      <c r="B208" s="135"/>
      <c r="C208" s="127"/>
      <c r="D208" s="127"/>
      <c r="E208" s="185"/>
      <c r="F208" s="186"/>
      <c r="G208" s="187"/>
      <c r="H208" s="135"/>
      <c r="I208" s="146"/>
      <c r="J208" s="146"/>
    </row>
    <row r="209" spans="1:10" ht="18.75" customHeight="1">
      <c r="A209" s="133"/>
      <c r="B209" s="135"/>
      <c r="C209" s="127"/>
      <c r="D209" s="127"/>
      <c r="E209" s="185"/>
      <c r="F209" s="186"/>
      <c r="G209" s="187"/>
      <c r="H209" s="135"/>
      <c r="I209" s="146"/>
      <c r="J209" s="146"/>
    </row>
    <row r="210" spans="1:10" ht="18.75" customHeight="1">
      <c r="A210" s="133"/>
      <c r="B210" s="135"/>
      <c r="C210" s="127"/>
      <c r="D210" s="127"/>
      <c r="E210" s="185"/>
      <c r="F210" s="186"/>
      <c r="G210" s="187"/>
      <c r="H210" s="135"/>
      <c r="I210" s="146"/>
      <c r="J210" s="146"/>
    </row>
    <row r="211" spans="1:10" ht="18.75" customHeight="1">
      <c r="A211" s="133"/>
      <c r="B211" s="135"/>
      <c r="C211" s="127"/>
      <c r="D211" s="127"/>
      <c r="E211" s="185"/>
      <c r="F211" s="186"/>
      <c r="G211" s="187"/>
      <c r="H211" s="135"/>
      <c r="I211" s="146"/>
      <c r="J211" s="146"/>
    </row>
    <row r="212" spans="1:10" ht="18.75" customHeight="1">
      <c r="A212" s="133"/>
      <c r="B212" s="135"/>
      <c r="C212" s="127"/>
      <c r="D212" s="127"/>
      <c r="E212" s="185"/>
      <c r="F212" s="186"/>
      <c r="G212" s="187"/>
      <c r="H212" s="135"/>
      <c r="I212" s="146"/>
      <c r="J212" s="146"/>
    </row>
    <row r="213" spans="1:10" ht="18.75" customHeight="1">
      <c r="A213" s="133"/>
      <c r="B213" s="135"/>
      <c r="C213" s="127"/>
      <c r="D213" s="127"/>
      <c r="E213" s="185"/>
      <c r="F213" s="186"/>
      <c r="G213" s="187"/>
      <c r="H213" s="135"/>
      <c r="I213" s="146"/>
      <c r="J213" s="146"/>
    </row>
    <row r="214" spans="1:10" ht="18.75" customHeight="1">
      <c r="A214" s="133"/>
      <c r="B214" s="135"/>
      <c r="C214" s="127"/>
      <c r="D214" s="127"/>
      <c r="E214" s="185"/>
      <c r="F214" s="186"/>
      <c r="G214" s="187"/>
      <c r="H214" s="135"/>
      <c r="I214" s="146"/>
      <c r="J214" s="146"/>
    </row>
    <row r="215" spans="1:10" ht="18.75" customHeight="1">
      <c r="A215" s="133"/>
      <c r="B215" s="135"/>
      <c r="C215" s="127"/>
      <c r="D215" s="127"/>
      <c r="E215" s="185"/>
      <c r="F215" s="186"/>
      <c r="G215" s="187"/>
      <c r="H215" s="135"/>
      <c r="I215" s="146"/>
      <c r="J215" s="146"/>
    </row>
    <row r="216" spans="1:10" ht="18.75" customHeight="1">
      <c r="A216" s="133"/>
      <c r="B216" s="135"/>
      <c r="C216" s="127"/>
      <c r="D216" s="127"/>
      <c r="E216" s="185"/>
      <c r="F216" s="186"/>
      <c r="G216" s="187"/>
      <c r="H216" s="135"/>
      <c r="I216" s="146"/>
      <c r="J216" s="146"/>
    </row>
    <row r="217" spans="1:10" ht="18.75" customHeight="1">
      <c r="A217" s="133"/>
      <c r="B217" s="135"/>
      <c r="C217" s="127"/>
      <c r="D217" s="127"/>
      <c r="E217" s="185"/>
      <c r="F217" s="186"/>
      <c r="G217" s="187"/>
      <c r="H217" s="135"/>
      <c r="I217" s="146"/>
      <c r="J217" s="146"/>
    </row>
    <row r="218" spans="1:10" ht="18.75" customHeight="1">
      <c r="A218" s="133"/>
      <c r="B218" s="135"/>
      <c r="C218" s="127"/>
      <c r="D218" s="127"/>
      <c r="E218" s="185"/>
      <c r="F218" s="186"/>
      <c r="G218" s="187"/>
      <c r="H218" s="135"/>
      <c r="I218" s="146"/>
      <c r="J218" s="146"/>
    </row>
    <row r="219" spans="1:10" ht="18.75" customHeight="1">
      <c r="A219" s="133"/>
      <c r="B219" s="135"/>
      <c r="C219" s="127"/>
      <c r="D219" s="127"/>
      <c r="E219" s="185"/>
      <c r="F219" s="186"/>
      <c r="G219" s="187"/>
      <c r="H219" s="135"/>
      <c r="I219" s="146"/>
      <c r="J219" s="146"/>
    </row>
    <row r="220" spans="1:10" ht="18.75" customHeight="1">
      <c r="A220" s="133"/>
      <c r="B220" s="135"/>
      <c r="C220" s="127"/>
      <c r="D220" s="127"/>
      <c r="E220" s="185"/>
      <c r="F220" s="186"/>
      <c r="G220" s="187"/>
      <c r="H220" s="135"/>
      <c r="I220" s="146"/>
      <c r="J220" s="146"/>
    </row>
    <row r="221" spans="1:10" ht="18.75" customHeight="1">
      <c r="A221" s="133"/>
      <c r="B221" s="135"/>
      <c r="C221" s="127"/>
      <c r="D221" s="127"/>
      <c r="E221" s="185"/>
      <c r="F221" s="186"/>
      <c r="G221" s="187"/>
      <c r="H221" s="135"/>
      <c r="I221" s="146"/>
      <c r="J221" s="146"/>
    </row>
    <row r="222" spans="1:10" ht="18.75" customHeight="1">
      <c r="A222" s="133"/>
      <c r="B222" s="135"/>
      <c r="C222" s="127"/>
      <c r="D222" s="127"/>
      <c r="E222" s="185"/>
      <c r="F222" s="186"/>
      <c r="G222" s="187"/>
      <c r="H222" s="135"/>
      <c r="I222" s="146"/>
      <c r="J222" s="146"/>
    </row>
    <row r="223" spans="1:10" ht="18.75" customHeight="1">
      <c r="A223" s="133"/>
      <c r="B223" s="135"/>
      <c r="C223" s="127"/>
      <c r="D223" s="127"/>
      <c r="E223" s="185"/>
      <c r="F223" s="186"/>
      <c r="G223" s="187"/>
      <c r="H223" s="135"/>
      <c r="I223" s="146"/>
      <c r="J223" s="146"/>
    </row>
    <row r="224" spans="1:10" ht="18.75" customHeight="1">
      <c r="A224" s="133"/>
      <c r="B224" s="135"/>
      <c r="C224" s="127"/>
      <c r="D224" s="127"/>
      <c r="E224" s="185"/>
      <c r="F224" s="186"/>
      <c r="G224" s="187"/>
      <c r="H224" s="135"/>
      <c r="I224" s="146"/>
      <c r="J224" s="146"/>
    </row>
    <row r="225" spans="1:10" ht="18.75" customHeight="1">
      <c r="A225" s="133"/>
      <c r="B225" s="135"/>
      <c r="C225" s="127"/>
      <c r="D225" s="127"/>
      <c r="E225" s="185"/>
      <c r="F225" s="186"/>
      <c r="G225" s="187"/>
      <c r="H225" s="135"/>
      <c r="I225" s="146"/>
      <c r="J225" s="146"/>
    </row>
    <row r="226" spans="1:10" ht="18.75" customHeight="1">
      <c r="A226" s="133"/>
      <c r="B226" s="135"/>
      <c r="C226" s="127"/>
      <c r="D226" s="127"/>
      <c r="E226" s="185"/>
      <c r="F226" s="186"/>
      <c r="G226" s="187"/>
      <c r="H226" s="135"/>
      <c r="I226" s="146"/>
      <c r="J226" s="146"/>
    </row>
    <row r="227" spans="1:10" ht="18.75" customHeight="1">
      <c r="A227" s="133"/>
      <c r="B227" s="135"/>
      <c r="C227" s="127"/>
      <c r="D227" s="127"/>
      <c r="E227" s="185"/>
      <c r="F227" s="186"/>
      <c r="G227" s="187"/>
      <c r="H227" s="135"/>
      <c r="I227" s="146"/>
      <c r="J227" s="146"/>
    </row>
    <row r="228" spans="1:10" ht="18.75" customHeight="1">
      <c r="A228" s="133"/>
      <c r="B228" s="135"/>
      <c r="C228" s="127"/>
      <c r="D228" s="127"/>
      <c r="E228" s="185"/>
      <c r="F228" s="186"/>
      <c r="G228" s="187"/>
      <c r="H228" s="135"/>
      <c r="I228" s="146"/>
      <c r="J228" s="146"/>
    </row>
    <row r="229" spans="1:10" ht="18.75" customHeight="1">
      <c r="A229" s="133"/>
      <c r="B229" s="135"/>
      <c r="C229" s="127"/>
      <c r="D229" s="127"/>
      <c r="E229" s="185"/>
      <c r="F229" s="186"/>
      <c r="G229" s="187"/>
      <c r="H229" s="135"/>
      <c r="I229" s="146"/>
      <c r="J229" s="146"/>
    </row>
    <row r="230" spans="1:10" ht="18.75" customHeight="1">
      <c r="A230" s="133"/>
      <c r="B230" s="135"/>
      <c r="C230" s="127"/>
      <c r="D230" s="127"/>
      <c r="E230" s="185"/>
      <c r="F230" s="186"/>
      <c r="G230" s="187"/>
      <c r="H230" s="135"/>
      <c r="I230" s="146"/>
      <c r="J230" s="146"/>
    </row>
    <row r="231" spans="1:10" ht="18.75" customHeight="1">
      <c r="A231" s="133"/>
      <c r="B231" s="135"/>
      <c r="C231" s="127"/>
      <c r="D231" s="127"/>
      <c r="E231" s="185"/>
      <c r="F231" s="186"/>
      <c r="G231" s="187"/>
      <c r="H231" s="135"/>
      <c r="I231" s="146"/>
      <c r="J231" s="146"/>
    </row>
    <row r="232" spans="1:10" ht="18.75" customHeight="1">
      <c r="A232" s="133"/>
      <c r="B232" s="135"/>
      <c r="C232" s="127"/>
      <c r="D232" s="127"/>
      <c r="E232" s="185"/>
      <c r="F232" s="186"/>
      <c r="G232" s="187"/>
      <c r="H232" s="135"/>
      <c r="I232" s="146"/>
      <c r="J232" s="146"/>
    </row>
    <row r="233" spans="1:10" ht="18.75" customHeight="1">
      <c r="A233" s="133"/>
      <c r="B233" s="135"/>
      <c r="C233" s="127"/>
      <c r="D233" s="127"/>
      <c r="E233" s="185"/>
      <c r="F233" s="186"/>
      <c r="G233" s="187"/>
      <c r="H233" s="135"/>
      <c r="I233" s="146"/>
      <c r="J233" s="146"/>
    </row>
    <row r="234" spans="1:10" ht="18.75" customHeight="1">
      <c r="A234" s="133"/>
      <c r="B234" s="135"/>
      <c r="C234" s="127"/>
      <c r="D234" s="127"/>
      <c r="E234" s="185"/>
      <c r="F234" s="186"/>
      <c r="G234" s="187"/>
      <c r="H234" s="135"/>
      <c r="I234" s="146"/>
      <c r="J234" s="146"/>
    </row>
    <row r="235" spans="1:10" ht="18.75" customHeight="1">
      <c r="A235" s="133"/>
      <c r="B235" s="135"/>
      <c r="C235" s="127"/>
      <c r="D235" s="127"/>
      <c r="E235" s="185"/>
      <c r="F235" s="186"/>
      <c r="G235" s="187"/>
      <c r="H235" s="135"/>
      <c r="I235" s="146"/>
      <c r="J235" s="146"/>
    </row>
    <row r="236" spans="1:10" ht="18.75" customHeight="1">
      <c r="A236" s="133"/>
      <c r="B236" s="135"/>
      <c r="C236" s="127"/>
      <c r="D236" s="127"/>
      <c r="E236" s="185"/>
      <c r="F236" s="186"/>
      <c r="G236" s="187"/>
      <c r="H236" s="135"/>
      <c r="I236" s="146"/>
      <c r="J236" s="146"/>
    </row>
    <row r="237" spans="1:10" ht="18.75" customHeight="1">
      <c r="A237" s="133"/>
      <c r="B237" s="135"/>
      <c r="C237" s="127"/>
      <c r="D237" s="127"/>
      <c r="E237" s="185"/>
      <c r="F237" s="186"/>
      <c r="G237" s="187"/>
      <c r="H237" s="135"/>
      <c r="I237" s="146"/>
      <c r="J237" s="146"/>
    </row>
    <row r="238" spans="1:10" ht="18.75" customHeight="1">
      <c r="A238" s="133"/>
      <c r="B238" s="135"/>
      <c r="C238" s="127"/>
      <c r="D238" s="127"/>
      <c r="E238" s="185"/>
      <c r="F238" s="186"/>
      <c r="G238" s="187"/>
      <c r="H238" s="135"/>
      <c r="I238" s="146"/>
      <c r="J238" s="146"/>
    </row>
    <row r="239" spans="1:10" ht="18.75" customHeight="1">
      <c r="A239" s="133"/>
      <c r="B239" s="135"/>
      <c r="C239" s="127"/>
      <c r="D239" s="127"/>
      <c r="E239" s="185"/>
      <c r="F239" s="186"/>
      <c r="G239" s="187"/>
      <c r="H239" s="135"/>
      <c r="I239" s="146"/>
      <c r="J239" s="146"/>
    </row>
    <row r="240" spans="1:10" ht="18.75" customHeight="1">
      <c r="A240" s="133"/>
      <c r="B240" s="135"/>
      <c r="C240" s="127"/>
      <c r="D240" s="127"/>
      <c r="E240" s="185"/>
      <c r="F240" s="186"/>
      <c r="G240" s="187"/>
      <c r="H240" s="135"/>
      <c r="I240" s="146"/>
      <c r="J240" s="146"/>
    </row>
    <row r="241" spans="1:10" ht="18.75" customHeight="1">
      <c r="A241" s="133"/>
      <c r="B241" s="135"/>
      <c r="C241" s="127"/>
      <c r="D241" s="127"/>
      <c r="E241" s="185"/>
      <c r="F241" s="186"/>
      <c r="G241" s="187"/>
      <c r="H241" s="135"/>
      <c r="I241" s="146"/>
      <c r="J241" s="146"/>
    </row>
    <row r="242" spans="1:10" ht="18.75" customHeight="1">
      <c r="A242" s="133"/>
      <c r="B242" s="135"/>
      <c r="C242" s="127"/>
      <c r="D242" s="127"/>
      <c r="E242" s="185"/>
      <c r="F242" s="186"/>
      <c r="G242" s="187"/>
      <c r="H242" s="135"/>
      <c r="I242" s="146"/>
      <c r="J242" s="146"/>
    </row>
    <row r="243" spans="1:10" ht="23.25">
      <c r="A243" s="133"/>
      <c r="B243" s="135"/>
      <c r="C243" s="127"/>
      <c r="D243" s="127"/>
      <c r="E243" s="185"/>
      <c r="F243" s="186"/>
      <c r="G243" s="187"/>
      <c r="H243" s="135"/>
      <c r="I243" s="146"/>
      <c r="J243" s="146"/>
    </row>
    <row r="244" spans="1:10" ht="23.25">
      <c r="A244" s="133"/>
      <c r="B244" s="135"/>
      <c r="C244" s="127"/>
      <c r="D244" s="127"/>
      <c r="E244" s="185"/>
      <c r="F244" s="186"/>
      <c r="G244" s="187"/>
      <c r="H244" s="135"/>
      <c r="I244" s="146"/>
      <c r="J244" s="146"/>
    </row>
    <row r="245" spans="1:10" ht="23.25">
      <c r="A245" s="133"/>
      <c r="B245" s="135"/>
      <c r="C245" s="127"/>
      <c r="D245" s="127"/>
      <c r="E245" s="185"/>
      <c r="F245" s="186"/>
      <c r="G245" s="187"/>
      <c r="H245" s="135"/>
      <c r="I245" s="146"/>
      <c r="J245" s="146"/>
    </row>
    <row r="246" spans="1:10" ht="23.25">
      <c r="A246" s="133"/>
      <c r="B246" s="135"/>
      <c r="C246" s="127"/>
      <c r="D246" s="127"/>
      <c r="E246" s="185"/>
      <c r="F246" s="186"/>
      <c r="G246" s="187"/>
      <c r="H246" s="135"/>
      <c r="I246" s="146"/>
      <c r="J246" s="146"/>
    </row>
    <row r="247" spans="1:10" ht="23.25">
      <c r="A247" s="133"/>
      <c r="B247" s="135"/>
      <c r="C247" s="127"/>
      <c r="D247" s="127"/>
      <c r="E247" s="185"/>
      <c r="F247" s="186"/>
      <c r="G247" s="187"/>
      <c r="H247" s="135"/>
      <c r="I247" s="146"/>
      <c r="J247" s="146"/>
    </row>
    <row r="248" spans="1:10" ht="23.25">
      <c r="A248" s="133"/>
      <c r="B248" s="135"/>
      <c r="C248" s="127"/>
      <c r="D248" s="127"/>
      <c r="E248" s="185"/>
      <c r="F248" s="186"/>
      <c r="G248" s="187"/>
      <c r="H248" s="135"/>
      <c r="I248" s="146"/>
      <c r="J248" s="146"/>
    </row>
    <row r="249" spans="1:10" ht="23.25">
      <c r="A249" s="133"/>
      <c r="B249" s="135"/>
      <c r="C249" s="127"/>
      <c r="D249" s="127"/>
      <c r="E249" s="185"/>
      <c r="F249" s="186"/>
      <c r="G249" s="187"/>
      <c r="H249" s="135"/>
      <c r="I249" s="146"/>
      <c r="J249" s="146"/>
    </row>
    <row r="250" spans="1:10" ht="23.25">
      <c r="A250" s="133"/>
      <c r="B250" s="135"/>
      <c r="C250" s="127"/>
      <c r="D250" s="127"/>
      <c r="E250" s="185"/>
      <c r="F250" s="186"/>
      <c r="G250" s="187"/>
      <c r="H250" s="135"/>
      <c r="I250" s="146"/>
      <c r="J250" s="146"/>
    </row>
    <row r="251" spans="1:10" ht="23.25">
      <c r="A251" s="133"/>
      <c r="B251" s="135"/>
      <c r="C251" s="127"/>
      <c r="D251" s="127"/>
      <c r="E251" s="185"/>
      <c r="F251" s="186"/>
      <c r="G251" s="187"/>
      <c r="H251" s="135"/>
      <c r="I251" s="146"/>
      <c r="J251" s="146"/>
    </row>
    <row r="252" spans="1:10" ht="23.25">
      <c r="A252" s="133"/>
      <c r="B252" s="135"/>
      <c r="C252" s="127"/>
      <c r="D252" s="127"/>
      <c r="E252" s="185"/>
      <c r="F252" s="186"/>
      <c r="G252" s="187"/>
      <c r="H252" s="135"/>
      <c r="I252" s="146"/>
      <c r="J252" s="146"/>
    </row>
    <row r="253" spans="1:10" ht="23.25">
      <c r="A253" s="133"/>
      <c r="B253" s="135"/>
      <c r="C253" s="127"/>
      <c r="D253" s="127"/>
      <c r="E253" s="185"/>
      <c r="F253" s="186"/>
      <c r="G253" s="187"/>
      <c r="H253" s="135"/>
      <c r="I253" s="146"/>
      <c r="J253" s="146"/>
    </row>
    <row r="254" spans="1:10" ht="23.25">
      <c r="A254" s="133"/>
      <c r="B254" s="135"/>
      <c r="C254" s="127"/>
      <c r="D254" s="127"/>
      <c r="E254" s="185"/>
      <c r="F254" s="186"/>
      <c r="G254" s="187"/>
      <c r="H254" s="135"/>
      <c r="I254" s="146"/>
      <c r="J254" s="146"/>
    </row>
    <row r="255" spans="1:10" ht="23.25">
      <c r="A255" s="133"/>
      <c r="B255" s="135"/>
      <c r="C255" s="127"/>
      <c r="D255" s="127"/>
      <c r="E255" s="185"/>
      <c r="F255" s="186"/>
      <c r="G255" s="187"/>
      <c r="H255" s="135"/>
      <c r="I255" s="146"/>
      <c r="J255" s="146"/>
    </row>
    <row r="256" spans="1:10" ht="23.25">
      <c r="A256" s="133"/>
      <c r="B256" s="135"/>
      <c r="C256" s="127"/>
      <c r="D256" s="127"/>
      <c r="E256" s="185"/>
      <c r="F256" s="186"/>
      <c r="G256" s="187"/>
      <c r="H256" s="135"/>
      <c r="I256" s="146"/>
      <c r="J256" s="146"/>
    </row>
    <row r="257" spans="1:10" ht="23.25">
      <c r="A257" s="133"/>
      <c r="B257" s="135"/>
      <c r="C257" s="127"/>
      <c r="D257" s="127"/>
      <c r="E257" s="185"/>
      <c r="F257" s="186"/>
      <c r="G257" s="187"/>
      <c r="H257" s="135"/>
      <c r="I257" s="146"/>
      <c r="J257" s="146"/>
    </row>
    <row r="258" spans="1:10" ht="23.25">
      <c r="A258" s="133"/>
      <c r="B258" s="135"/>
      <c r="C258" s="127"/>
      <c r="D258" s="127"/>
      <c r="E258" s="185"/>
      <c r="F258" s="186"/>
      <c r="G258" s="187"/>
      <c r="H258" s="135"/>
      <c r="I258" s="146"/>
      <c r="J258" s="146"/>
    </row>
    <row r="259" spans="1:10" ht="23.25">
      <c r="A259" s="133"/>
      <c r="B259" s="135"/>
      <c r="C259" s="127"/>
      <c r="D259" s="127"/>
      <c r="E259" s="185"/>
      <c r="F259" s="186"/>
      <c r="G259" s="187"/>
      <c r="H259" s="135"/>
      <c r="I259" s="146"/>
      <c r="J259" s="146"/>
    </row>
    <row r="260" spans="1:10" ht="23.25">
      <c r="A260" s="133"/>
      <c r="B260" s="135"/>
      <c r="C260" s="127"/>
      <c r="D260" s="127"/>
      <c r="E260" s="185"/>
      <c r="F260" s="186"/>
      <c r="G260" s="187"/>
      <c r="H260" s="135"/>
      <c r="I260" s="146"/>
      <c r="J260" s="146"/>
    </row>
    <row r="261" spans="1:10" ht="23.25">
      <c r="A261" s="133"/>
      <c r="B261" s="135"/>
      <c r="C261" s="127"/>
      <c r="D261" s="127"/>
      <c r="E261" s="185"/>
      <c r="F261" s="186"/>
      <c r="G261" s="187"/>
      <c r="H261" s="135"/>
      <c r="I261" s="146"/>
      <c r="J261" s="146"/>
    </row>
    <row r="262" spans="1:10" ht="23.25">
      <c r="A262" s="133"/>
      <c r="B262" s="135"/>
      <c r="C262" s="127"/>
      <c r="D262" s="127"/>
      <c r="E262" s="185"/>
      <c r="F262" s="186"/>
      <c r="G262" s="187"/>
      <c r="H262" s="135"/>
      <c r="I262" s="146"/>
      <c r="J262" s="146"/>
    </row>
    <row r="263" spans="1:10" ht="23.25">
      <c r="A263" s="133"/>
      <c r="B263" s="135"/>
      <c r="C263" s="127"/>
      <c r="D263" s="127"/>
      <c r="E263" s="185"/>
      <c r="F263" s="186"/>
      <c r="G263" s="187"/>
      <c r="H263" s="135"/>
      <c r="I263" s="146"/>
      <c r="J263" s="146"/>
    </row>
    <row r="264" spans="1:10" ht="21.75">
      <c r="A264" s="133"/>
      <c r="B264" s="123"/>
      <c r="C264" s="127"/>
      <c r="D264" s="127"/>
      <c r="E264" s="123"/>
      <c r="F264" s="242"/>
      <c r="G264" s="123"/>
      <c r="H264" s="123"/>
      <c r="I264" s="146"/>
      <c r="J264" s="146"/>
    </row>
    <row r="265" spans="1:10" ht="21.75">
      <c r="A265" s="133"/>
      <c r="B265" s="123"/>
      <c r="C265" s="127"/>
      <c r="D265" s="127"/>
      <c r="E265" s="123"/>
      <c r="F265" s="242"/>
      <c r="G265" s="123"/>
      <c r="H265" s="123"/>
      <c r="I265" s="146"/>
      <c r="J265" s="146"/>
    </row>
    <row r="266" spans="1:10" ht="21.75">
      <c r="A266" s="133"/>
      <c r="B266" s="123"/>
      <c r="C266" s="127"/>
      <c r="D266" s="127"/>
      <c r="E266" s="123"/>
      <c r="F266" s="242"/>
      <c r="G266" s="123"/>
      <c r="H266" s="123"/>
      <c r="I266" s="146"/>
      <c r="J266" s="146"/>
    </row>
    <row r="267" spans="1:10" ht="21.75">
      <c r="A267" s="133"/>
      <c r="B267" s="123"/>
      <c r="C267" s="127"/>
      <c r="D267" s="127"/>
      <c r="E267" s="123"/>
      <c r="F267" s="242"/>
      <c r="G267" s="123"/>
      <c r="H267" s="123"/>
      <c r="I267" s="146"/>
      <c r="J267" s="146"/>
    </row>
    <row r="268" spans="1:10" ht="21.75">
      <c r="A268" s="133"/>
      <c r="B268" s="123"/>
      <c r="C268" s="127"/>
      <c r="D268" s="127"/>
      <c r="E268" s="123"/>
      <c r="F268" s="242"/>
      <c r="G268" s="123"/>
      <c r="H268" s="123"/>
      <c r="I268" s="146"/>
      <c r="J268" s="146"/>
    </row>
    <row r="269" spans="1:10" ht="21.75">
      <c r="A269" s="133"/>
      <c r="B269" s="123"/>
      <c r="C269" s="127"/>
      <c r="D269" s="127"/>
      <c r="E269" s="123"/>
      <c r="F269" s="242"/>
      <c r="G269" s="123"/>
      <c r="H269" s="123"/>
      <c r="I269" s="146"/>
      <c r="J269" s="146"/>
    </row>
    <row r="270" spans="1:10" ht="21.75">
      <c r="A270" s="133"/>
      <c r="B270" s="123"/>
      <c r="C270" s="127"/>
      <c r="D270" s="127"/>
      <c r="E270" s="123"/>
      <c r="F270" s="242"/>
      <c r="G270" s="123"/>
      <c r="H270" s="123"/>
      <c r="I270" s="146"/>
      <c r="J270" s="146"/>
    </row>
    <row r="271" spans="1:10" ht="21.75">
      <c r="A271" s="133"/>
      <c r="B271" s="123"/>
      <c r="C271" s="127"/>
      <c r="D271" s="127"/>
      <c r="E271" s="123"/>
      <c r="F271" s="242"/>
      <c r="G271" s="123"/>
      <c r="H271" s="123"/>
      <c r="I271" s="146"/>
      <c r="J271" s="146"/>
    </row>
    <row r="272" spans="1:10" ht="21.75">
      <c r="A272" s="133"/>
      <c r="B272" s="123"/>
      <c r="C272" s="127"/>
      <c r="D272" s="127"/>
      <c r="E272" s="123"/>
      <c r="F272" s="242"/>
      <c r="G272" s="123"/>
      <c r="H272" s="123"/>
      <c r="I272" s="146"/>
      <c r="J272" s="146"/>
    </row>
    <row r="273" spans="1:10" ht="21.75">
      <c r="A273" s="133"/>
      <c r="B273" s="123"/>
      <c r="C273" s="127"/>
      <c r="D273" s="127"/>
      <c r="E273" s="123"/>
      <c r="F273" s="242"/>
      <c r="G273" s="123"/>
      <c r="H273" s="123"/>
      <c r="I273" s="146"/>
      <c r="J273" s="146"/>
    </row>
    <row r="274" spans="1:10" ht="21.75">
      <c r="A274" s="133"/>
      <c r="B274" s="123"/>
      <c r="C274" s="127"/>
      <c r="D274" s="127"/>
      <c r="E274" s="123"/>
      <c r="F274" s="242"/>
      <c r="G274" s="123"/>
      <c r="H274" s="123"/>
      <c r="I274" s="146"/>
      <c r="J274" s="146"/>
    </row>
    <row r="275" spans="1:10" ht="21.75">
      <c r="A275" s="133"/>
      <c r="B275" s="123"/>
      <c r="C275" s="127"/>
      <c r="D275" s="127"/>
      <c r="E275" s="123"/>
      <c r="F275" s="242"/>
      <c r="G275" s="123"/>
      <c r="H275" s="123"/>
      <c r="I275" s="146"/>
      <c r="J275" s="146"/>
    </row>
    <row r="276" spans="1:10" ht="21.75">
      <c r="A276" s="133"/>
      <c r="B276" s="123"/>
      <c r="C276" s="127"/>
      <c r="D276" s="127"/>
      <c r="E276" s="123"/>
      <c r="F276" s="242"/>
      <c r="G276" s="123"/>
      <c r="H276" s="123"/>
      <c r="I276" s="146"/>
      <c r="J276" s="146"/>
    </row>
    <row r="277" spans="1:10" ht="21.75">
      <c r="A277" s="133"/>
      <c r="B277" s="123"/>
      <c r="C277" s="127"/>
      <c r="D277" s="127"/>
      <c r="E277" s="123"/>
      <c r="F277" s="242"/>
      <c r="G277" s="123"/>
      <c r="H277" s="123"/>
      <c r="I277" s="146"/>
      <c r="J277" s="146"/>
    </row>
    <row r="278" spans="1:10" ht="21.75">
      <c r="A278" s="133"/>
      <c r="B278" s="123"/>
      <c r="C278" s="127"/>
      <c r="D278" s="127"/>
      <c r="E278" s="123"/>
      <c r="F278" s="242"/>
      <c r="G278" s="123"/>
      <c r="H278" s="123"/>
      <c r="I278" s="146"/>
      <c r="J278" s="146"/>
    </row>
    <row r="279" spans="1:10" ht="21.75">
      <c r="A279" s="133"/>
      <c r="B279" s="123"/>
      <c r="C279" s="127"/>
      <c r="D279" s="127"/>
      <c r="E279" s="123"/>
      <c r="F279" s="242"/>
      <c r="G279" s="123"/>
      <c r="H279" s="123"/>
      <c r="I279" s="146"/>
      <c r="J279" s="146"/>
    </row>
    <row r="280" spans="1:10" ht="21.75">
      <c r="A280" s="133"/>
      <c r="B280" s="123"/>
      <c r="C280" s="127"/>
      <c r="D280" s="127"/>
      <c r="E280" s="123"/>
      <c r="F280" s="242"/>
      <c r="G280" s="123"/>
      <c r="H280" s="123"/>
      <c r="I280" s="146"/>
      <c r="J280" s="146"/>
    </row>
    <row r="281" spans="1:10" ht="21.75">
      <c r="A281" s="133"/>
      <c r="B281" s="123"/>
      <c r="C281" s="127"/>
      <c r="D281" s="127"/>
      <c r="E281" s="123"/>
      <c r="F281" s="242"/>
      <c r="G281" s="123"/>
      <c r="H281" s="123"/>
      <c r="I281" s="146"/>
      <c r="J281" s="146"/>
    </row>
    <row r="282" spans="1:10" ht="21.75">
      <c r="A282" s="133"/>
      <c r="B282" s="123"/>
      <c r="C282" s="127"/>
      <c r="D282" s="127"/>
      <c r="E282" s="123"/>
      <c r="F282" s="242"/>
      <c r="G282" s="123"/>
      <c r="H282" s="123"/>
      <c r="I282" s="146"/>
      <c r="J282" s="146"/>
    </row>
    <row r="283" spans="1:10" ht="21.75">
      <c r="A283" s="133"/>
      <c r="B283" s="123"/>
      <c r="C283" s="127"/>
      <c r="D283" s="127"/>
      <c r="E283" s="123"/>
      <c r="F283" s="242"/>
      <c r="G283" s="123"/>
      <c r="H283" s="123"/>
      <c r="I283" s="146"/>
      <c r="J283" s="146"/>
    </row>
    <row r="284" spans="1:10" ht="21.75">
      <c r="A284" s="133"/>
      <c r="B284" s="123"/>
      <c r="C284" s="127"/>
      <c r="D284" s="127"/>
      <c r="E284" s="123"/>
      <c r="F284" s="242"/>
      <c r="G284" s="123"/>
      <c r="H284" s="123"/>
      <c r="I284" s="146"/>
      <c r="J284" s="146"/>
    </row>
    <row r="285" spans="1:10" ht="21.75">
      <c r="A285" s="133"/>
      <c r="B285" s="123"/>
      <c r="C285" s="127"/>
      <c r="D285" s="127"/>
      <c r="E285" s="123"/>
      <c r="F285" s="242"/>
      <c r="G285" s="123"/>
      <c r="H285" s="123"/>
      <c r="I285" s="146"/>
      <c r="J285" s="146"/>
    </row>
    <row r="286" spans="1:10" ht="21.75">
      <c r="A286" s="133"/>
      <c r="B286" s="123"/>
      <c r="C286" s="127"/>
      <c r="D286" s="127"/>
      <c r="E286" s="123"/>
      <c r="F286" s="242"/>
      <c r="G286" s="123"/>
      <c r="H286" s="123"/>
      <c r="I286" s="146"/>
      <c r="J286" s="146"/>
    </row>
    <row r="287" spans="1:10" ht="21.75">
      <c r="A287" s="133"/>
      <c r="B287" s="123"/>
      <c r="C287" s="127"/>
      <c r="D287" s="127"/>
      <c r="E287" s="123"/>
      <c r="F287" s="242"/>
      <c r="G287" s="123"/>
      <c r="H287" s="123"/>
      <c r="I287" s="146"/>
      <c r="J287" s="146"/>
    </row>
    <row r="288" spans="1:10" ht="21.75">
      <c r="A288" s="133"/>
      <c r="B288" s="123"/>
      <c r="C288" s="127"/>
      <c r="D288" s="127"/>
      <c r="E288" s="123"/>
      <c r="F288" s="242"/>
      <c r="G288" s="123"/>
      <c r="H288" s="123"/>
      <c r="I288" s="146"/>
      <c r="J288" s="146"/>
    </row>
    <row r="289" spans="1:10" ht="21.75">
      <c r="A289" s="133"/>
      <c r="B289" s="123"/>
      <c r="C289" s="127"/>
      <c r="D289" s="127"/>
      <c r="E289" s="123"/>
      <c r="F289" s="242"/>
      <c r="G289" s="123"/>
      <c r="H289" s="123"/>
      <c r="I289" s="146"/>
      <c r="J289" s="146"/>
    </row>
    <row r="290" spans="1:10" ht="21.75">
      <c r="A290" s="133"/>
      <c r="B290" s="123"/>
      <c r="C290" s="127"/>
      <c r="D290" s="127"/>
      <c r="E290" s="123"/>
      <c r="F290" s="242"/>
      <c r="G290" s="123"/>
      <c r="H290" s="123"/>
      <c r="I290" s="146"/>
      <c r="J290" s="146"/>
    </row>
    <row r="291" spans="1:10" ht="21.75">
      <c r="A291" s="133"/>
      <c r="B291" s="123"/>
      <c r="C291" s="127"/>
      <c r="D291" s="127"/>
      <c r="E291" s="123"/>
      <c r="F291" s="242"/>
      <c r="G291" s="123"/>
      <c r="H291" s="123"/>
      <c r="I291" s="146"/>
      <c r="J291" s="146"/>
    </row>
    <row r="292" spans="1:10" ht="21.75">
      <c r="A292" s="133"/>
      <c r="B292" s="123"/>
      <c r="C292" s="127"/>
      <c r="D292" s="127"/>
      <c r="E292" s="123"/>
      <c r="F292" s="242"/>
      <c r="G292" s="123"/>
      <c r="H292" s="123"/>
      <c r="I292" s="146"/>
      <c r="J292" s="146"/>
    </row>
    <row r="293" spans="1:10" ht="21.75">
      <c r="A293" s="133"/>
      <c r="B293" s="123"/>
      <c r="C293" s="127"/>
      <c r="D293" s="127"/>
      <c r="E293" s="123"/>
      <c r="F293" s="242"/>
      <c r="G293" s="123"/>
      <c r="H293" s="123"/>
      <c r="I293" s="146"/>
      <c r="J293" s="146"/>
    </row>
    <row r="294" spans="1:10" ht="21.75">
      <c r="A294" s="133"/>
      <c r="B294" s="123"/>
      <c r="C294" s="127"/>
      <c r="D294" s="127"/>
      <c r="E294" s="123"/>
      <c r="F294" s="242"/>
      <c r="G294" s="123"/>
      <c r="H294" s="123"/>
      <c r="I294" s="146"/>
      <c r="J294" s="146"/>
    </row>
    <row r="295" spans="1:10" ht="21.75">
      <c r="A295" s="133"/>
      <c r="B295" s="123"/>
      <c r="C295" s="127"/>
      <c r="D295" s="127"/>
      <c r="E295" s="123"/>
      <c r="F295" s="242"/>
      <c r="G295" s="123"/>
      <c r="H295" s="123"/>
      <c r="I295" s="146"/>
      <c r="J295" s="146"/>
    </row>
    <row r="296" spans="1:10" ht="21.75">
      <c r="A296" s="133"/>
      <c r="B296" s="123"/>
      <c r="C296" s="127"/>
      <c r="D296" s="127"/>
      <c r="E296" s="123"/>
      <c r="F296" s="242"/>
      <c r="G296" s="123"/>
      <c r="H296" s="123"/>
      <c r="I296" s="146"/>
      <c r="J296" s="146"/>
    </row>
    <row r="297" spans="1:10" ht="21.75">
      <c r="A297" s="133"/>
      <c r="B297" s="123"/>
      <c r="C297" s="127"/>
      <c r="D297" s="127"/>
      <c r="E297" s="123"/>
      <c r="F297" s="242"/>
      <c r="G297" s="123"/>
      <c r="H297" s="123"/>
      <c r="I297" s="146"/>
      <c r="J297" s="146"/>
    </row>
    <row r="298" spans="1:10" ht="21.75">
      <c r="A298" s="133"/>
      <c r="B298" s="123"/>
      <c r="C298" s="127"/>
      <c r="D298" s="127"/>
      <c r="E298" s="123"/>
      <c r="F298" s="242"/>
      <c r="G298" s="123"/>
      <c r="H298" s="123"/>
      <c r="I298" s="146"/>
      <c r="J298" s="146"/>
    </row>
    <row r="299" spans="1:10" ht="21.75">
      <c r="A299" s="133"/>
      <c r="B299" s="123"/>
      <c r="C299" s="127"/>
      <c r="D299" s="127"/>
      <c r="E299" s="123"/>
      <c r="F299" s="242"/>
      <c r="G299" s="123"/>
      <c r="H299" s="123"/>
      <c r="I299" s="146"/>
      <c r="J299" s="146"/>
    </row>
    <row r="300" spans="1:10" ht="21.75">
      <c r="A300" s="133"/>
      <c r="B300" s="123"/>
      <c r="C300" s="127"/>
      <c r="D300" s="127"/>
      <c r="E300" s="123"/>
      <c r="F300" s="242"/>
      <c r="G300" s="123"/>
      <c r="H300" s="123"/>
      <c r="I300" s="146"/>
      <c r="J300" s="146"/>
    </row>
    <row r="301" spans="1:10" ht="21.75">
      <c r="A301" s="133"/>
      <c r="B301" s="123"/>
      <c r="C301" s="127"/>
      <c r="D301" s="127"/>
      <c r="E301" s="123"/>
      <c r="F301" s="242"/>
      <c r="G301" s="123"/>
      <c r="H301" s="123"/>
      <c r="I301" s="146"/>
      <c r="J301" s="146"/>
    </row>
    <row r="302" spans="1:10" ht="21.75">
      <c r="A302" s="133"/>
      <c r="B302" s="123"/>
      <c r="C302" s="127"/>
      <c r="D302" s="127"/>
      <c r="E302" s="123"/>
      <c r="F302" s="242"/>
      <c r="G302" s="123"/>
      <c r="H302" s="123"/>
      <c r="I302" s="146"/>
      <c r="J302" s="146"/>
    </row>
    <row r="303" spans="1:10" ht="21.75">
      <c r="A303" s="133"/>
      <c r="B303" s="123"/>
      <c r="C303" s="127"/>
      <c r="D303" s="127"/>
      <c r="E303" s="123"/>
      <c r="F303" s="242"/>
      <c r="G303" s="123"/>
      <c r="H303" s="123"/>
      <c r="I303" s="146"/>
      <c r="J303" s="146"/>
    </row>
    <row r="304" spans="1:10" ht="21.75">
      <c r="A304" s="133"/>
      <c r="B304" s="123"/>
      <c r="C304" s="127"/>
      <c r="D304" s="127"/>
      <c r="E304" s="123"/>
      <c r="F304" s="242"/>
      <c r="G304" s="123"/>
      <c r="H304" s="123"/>
      <c r="I304" s="146"/>
      <c r="J304" s="146"/>
    </row>
    <row r="305" spans="1:10" ht="21.75">
      <c r="A305" s="133"/>
      <c r="B305" s="123"/>
      <c r="C305" s="127"/>
      <c r="D305" s="127"/>
      <c r="E305" s="123"/>
      <c r="F305" s="242"/>
      <c r="G305" s="123"/>
      <c r="H305" s="123"/>
      <c r="I305" s="146"/>
      <c r="J305" s="146"/>
    </row>
    <row r="306" spans="1:10" ht="21.75">
      <c r="A306" s="133"/>
      <c r="B306" s="123"/>
      <c r="C306" s="127"/>
      <c r="D306" s="127"/>
      <c r="E306" s="123"/>
      <c r="F306" s="242"/>
      <c r="G306" s="123"/>
      <c r="H306" s="123"/>
      <c r="I306" s="146"/>
      <c r="J306" s="146"/>
    </row>
    <row r="307" spans="1:10" ht="21.75">
      <c r="A307" s="133"/>
      <c r="B307" s="123"/>
      <c r="C307" s="127"/>
      <c r="D307" s="127"/>
      <c r="E307" s="123"/>
      <c r="F307" s="242"/>
      <c r="G307" s="123"/>
      <c r="H307" s="123"/>
      <c r="I307" s="146"/>
      <c r="J307" s="146"/>
    </row>
    <row r="308" spans="1:10" ht="21.75">
      <c r="A308" s="133"/>
      <c r="B308" s="123"/>
      <c r="C308" s="127"/>
      <c r="D308" s="127"/>
      <c r="E308" s="123"/>
      <c r="F308" s="242"/>
      <c r="G308" s="123"/>
      <c r="H308" s="123"/>
      <c r="I308" s="146"/>
      <c r="J308" s="146"/>
    </row>
    <row r="309" spans="1:10" ht="21.75">
      <c r="A309" s="133"/>
      <c r="B309" s="123"/>
      <c r="C309" s="127"/>
      <c r="D309" s="127"/>
      <c r="E309" s="123"/>
      <c r="F309" s="242"/>
      <c r="G309" s="123"/>
      <c r="H309" s="123"/>
      <c r="I309" s="146"/>
      <c r="J309" s="146"/>
    </row>
    <row r="310" spans="1:10" ht="21.75">
      <c r="A310" s="133"/>
      <c r="B310" s="123"/>
      <c r="C310" s="127"/>
      <c r="D310" s="127"/>
      <c r="E310" s="123"/>
      <c r="F310" s="242"/>
      <c r="G310" s="123"/>
      <c r="H310" s="123"/>
      <c r="I310" s="146"/>
      <c r="J310" s="146"/>
    </row>
    <row r="311" spans="1:10" ht="21.75">
      <c r="A311" s="133"/>
      <c r="B311" s="123"/>
      <c r="C311" s="127"/>
      <c r="D311" s="127"/>
      <c r="E311" s="123"/>
      <c r="F311" s="242"/>
      <c r="G311" s="123"/>
      <c r="H311" s="123"/>
      <c r="I311" s="146"/>
      <c r="J311" s="146"/>
    </row>
    <row r="312" spans="1:10" ht="21.75">
      <c r="A312" s="133"/>
      <c r="B312" s="123"/>
      <c r="C312" s="127"/>
      <c r="D312" s="127"/>
      <c r="E312" s="123"/>
      <c r="F312" s="242"/>
      <c r="G312" s="123"/>
      <c r="H312" s="123"/>
      <c r="I312" s="146"/>
      <c r="J312" s="146"/>
    </row>
    <row r="313" spans="1:10" ht="21.75">
      <c r="A313" s="133"/>
      <c r="B313" s="123"/>
      <c r="C313" s="127"/>
      <c r="D313" s="127"/>
      <c r="E313" s="123"/>
      <c r="F313" s="242"/>
      <c r="G313" s="123"/>
      <c r="H313" s="123"/>
      <c r="I313" s="146"/>
      <c r="J313" s="146"/>
    </row>
    <row r="314" spans="1:10" ht="21.75">
      <c r="A314" s="133"/>
      <c r="B314" s="123"/>
      <c r="C314" s="127"/>
      <c r="D314" s="127"/>
      <c r="E314" s="123"/>
      <c r="F314" s="242"/>
      <c r="G314" s="123"/>
      <c r="H314" s="123"/>
      <c r="I314" s="146"/>
      <c r="J314" s="146"/>
    </row>
    <row r="315" spans="1:10" ht="21.75">
      <c r="A315" s="133"/>
      <c r="B315" s="123"/>
      <c r="C315" s="127"/>
      <c r="D315" s="127"/>
      <c r="E315" s="123"/>
      <c r="F315" s="242"/>
      <c r="G315" s="123"/>
      <c r="H315" s="123"/>
      <c r="I315" s="146"/>
      <c r="J315" s="146"/>
    </row>
    <row r="316" spans="1:10" ht="21.75">
      <c r="A316" s="133"/>
      <c r="B316" s="123"/>
      <c r="C316" s="127"/>
      <c r="D316" s="127"/>
      <c r="E316" s="123"/>
      <c r="F316" s="242"/>
      <c r="G316" s="123"/>
      <c r="H316" s="123"/>
      <c r="I316" s="146"/>
      <c r="J316" s="146"/>
    </row>
    <row r="317" spans="1:10" ht="21.75">
      <c r="A317" s="133"/>
      <c r="B317" s="123"/>
      <c r="C317" s="127"/>
      <c r="D317" s="127"/>
      <c r="E317" s="123"/>
      <c r="F317" s="242"/>
      <c r="G317" s="123"/>
      <c r="H317" s="123"/>
      <c r="I317" s="146"/>
      <c r="J317" s="146"/>
    </row>
    <row r="318" spans="1:10" ht="21.75">
      <c r="A318" s="133"/>
      <c r="B318" s="123"/>
      <c r="C318" s="127"/>
      <c r="D318" s="127"/>
      <c r="E318" s="123"/>
      <c r="F318" s="242"/>
      <c r="G318" s="123"/>
      <c r="H318" s="123"/>
      <c r="I318" s="146"/>
      <c r="J318" s="146"/>
    </row>
    <row r="319" spans="1:10" ht="21.75">
      <c r="A319" s="133"/>
      <c r="B319" s="123"/>
      <c r="C319" s="127"/>
      <c r="D319" s="127"/>
      <c r="E319" s="123"/>
      <c r="F319" s="242"/>
      <c r="G319" s="123"/>
      <c r="H319" s="123"/>
      <c r="I319" s="146"/>
      <c r="J319" s="146"/>
    </row>
    <row r="320" spans="1:10" ht="21.75">
      <c r="A320" s="133"/>
      <c r="B320" s="123"/>
      <c r="C320" s="127"/>
      <c r="D320" s="127"/>
      <c r="E320" s="123"/>
      <c r="F320" s="242"/>
      <c r="G320" s="123"/>
      <c r="H320" s="123"/>
      <c r="I320" s="146"/>
      <c r="J320" s="146"/>
    </row>
    <row r="321" spans="1:10" ht="21.75">
      <c r="A321" s="133"/>
      <c r="B321" s="123"/>
      <c r="C321" s="127"/>
      <c r="D321" s="127"/>
      <c r="E321" s="123"/>
      <c r="F321" s="242"/>
      <c r="G321" s="123"/>
      <c r="H321" s="123"/>
      <c r="I321" s="146"/>
      <c r="J321" s="146"/>
    </row>
    <row r="322" spans="1:10" ht="21.75">
      <c r="A322" s="133"/>
      <c r="B322" s="123"/>
      <c r="C322" s="127"/>
      <c r="D322" s="127"/>
      <c r="E322" s="123"/>
      <c r="F322" s="242"/>
      <c r="G322" s="123"/>
      <c r="H322" s="123"/>
      <c r="I322" s="146"/>
      <c r="J322" s="146"/>
    </row>
    <row r="323" spans="1:10" ht="21.75">
      <c r="A323" s="133"/>
      <c r="B323" s="123"/>
      <c r="C323" s="127"/>
      <c r="D323" s="127"/>
      <c r="E323" s="123"/>
      <c r="F323" s="242"/>
      <c r="G323" s="123"/>
      <c r="H323" s="123"/>
      <c r="I323" s="146"/>
      <c r="J323" s="146"/>
    </row>
    <row r="324" spans="1:10" ht="21.75">
      <c r="A324" s="133"/>
      <c r="B324" s="123"/>
      <c r="C324" s="127"/>
      <c r="D324" s="127"/>
      <c r="E324" s="123"/>
      <c r="F324" s="242"/>
      <c r="G324" s="123"/>
      <c r="H324" s="123"/>
      <c r="I324" s="146"/>
      <c r="J324" s="146"/>
    </row>
    <row r="325" spans="1:10" ht="21.75">
      <c r="A325" s="133"/>
      <c r="B325" s="123"/>
      <c r="C325" s="127"/>
      <c r="D325" s="127"/>
      <c r="E325" s="123"/>
      <c r="F325" s="242"/>
      <c r="G325" s="123"/>
      <c r="H325" s="123"/>
      <c r="I325" s="146"/>
      <c r="J325" s="146"/>
    </row>
    <row r="326" spans="1:10" ht="21.75">
      <c r="A326" s="133"/>
      <c r="B326" s="123"/>
      <c r="C326" s="127"/>
      <c r="D326" s="127"/>
      <c r="E326" s="123"/>
      <c r="F326" s="242"/>
      <c r="G326" s="123"/>
      <c r="H326" s="123"/>
      <c r="I326" s="146"/>
      <c r="J326" s="146"/>
    </row>
    <row r="327" spans="1:10" ht="21.75">
      <c r="A327" s="133"/>
      <c r="B327" s="123"/>
      <c r="C327" s="127"/>
      <c r="D327" s="127"/>
      <c r="E327" s="123"/>
      <c r="F327" s="242"/>
      <c r="G327" s="123"/>
      <c r="H327" s="123"/>
      <c r="I327" s="146"/>
      <c r="J327" s="146"/>
    </row>
    <row r="328" spans="1:10" ht="21.75">
      <c r="A328" s="133"/>
      <c r="B328" s="123"/>
      <c r="C328" s="127"/>
      <c r="D328" s="127"/>
      <c r="E328" s="123"/>
      <c r="F328" s="242"/>
      <c r="G328" s="123"/>
      <c r="H328" s="123"/>
      <c r="I328" s="146"/>
      <c r="J328" s="146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N361"/>
  <sheetViews>
    <sheetView zoomScalePageLayoutView="0" workbookViewId="0" topLeftCell="A70">
      <selection activeCell="D83" sqref="D83"/>
    </sheetView>
  </sheetViews>
  <sheetFormatPr defaultColWidth="9.140625" defaultRowHeight="21.75"/>
  <cols>
    <col min="1" max="1" width="5.57421875" style="1" customWidth="1"/>
    <col min="2" max="2" width="9.140625" style="2" customWidth="1"/>
    <col min="3" max="3" width="12.7109375" style="98" customWidth="1"/>
    <col min="4" max="4" width="12.7109375" style="8" customWidth="1"/>
    <col min="5" max="5" width="12.7109375" style="1" customWidth="1"/>
    <col min="6" max="7" width="12.7109375" style="8" customWidth="1"/>
    <col min="8" max="8" width="13.8515625" style="89" customWidth="1"/>
    <col min="9" max="9" width="12.7109375" style="2" customWidth="1"/>
    <col min="10" max="12" width="12.7109375" style="8" customWidth="1"/>
    <col min="13" max="13" width="12.7109375" style="1" customWidth="1"/>
    <col min="14" max="14" width="10.140625" style="1" customWidth="1"/>
    <col min="15" max="15" width="10.7109375" style="1" customWidth="1"/>
    <col min="16" max="16" width="8.8515625" style="1" customWidth="1"/>
    <col min="17" max="17" width="10.7109375" style="1" customWidth="1"/>
    <col min="18" max="18" width="12.7109375" style="1" customWidth="1"/>
    <col min="19" max="23" width="12.00390625" style="1" customWidth="1"/>
    <col min="24" max="24" width="12.28125" style="1" customWidth="1"/>
    <col min="25" max="25" width="12.57421875" style="1" customWidth="1"/>
    <col min="26" max="16384" width="9.140625" style="1" customWidth="1"/>
  </cols>
  <sheetData>
    <row r="2" spans="3:14" ht="29.25">
      <c r="C2" s="97" t="s">
        <v>0</v>
      </c>
      <c r="D2" s="13"/>
      <c r="E2" s="3"/>
      <c r="F2" s="13"/>
      <c r="G2" s="13"/>
      <c r="J2" s="13"/>
      <c r="K2" s="13"/>
      <c r="L2" s="13"/>
      <c r="M2" s="3"/>
      <c r="N2" s="3"/>
    </row>
    <row r="3" spans="3:8" ht="24">
      <c r="C3" s="98" t="s">
        <v>92</v>
      </c>
      <c r="H3" s="89" t="s">
        <v>1</v>
      </c>
    </row>
    <row r="4" spans="3:8" ht="24">
      <c r="C4" s="98" t="s">
        <v>91</v>
      </c>
      <c r="H4" s="89" t="s">
        <v>2</v>
      </c>
    </row>
    <row r="5" spans="3:8" ht="27.75" thickBot="1">
      <c r="C5" s="98" t="s">
        <v>107</v>
      </c>
      <c r="H5" s="89" t="s">
        <v>3</v>
      </c>
    </row>
    <row r="6" spans="3:14" ht="96">
      <c r="C6" s="99" t="s">
        <v>4</v>
      </c>
      <c r="D6" s="86" t="s">
        <v>5</v>
      </c>
      <c r="E6" s="4" t="s">
        <v>6</v>
      </c>
      <c r="F6" s="93"/>
      <c r="G6" s="90" t="s">
        <v>7</v>
      </c>
      <c r="H6" s="91" t="s">
        <v>8</v>
      </c>
      <c r="I6" s="5" t="s">
        <v>9</v>
      </c>
      <c r="J6" s="14"/>
      <c r="K6" s="14"/>
      <c r="L6" s="14"/>
      <c r="M6" s="10"/>
      <c r="N6" s="10"/>
    </row>
    <row r="7" spans="3:14" ht="72">
      <c r="C7" s="100"/>
      <c r="D7" s="87" t="s">
        <v>10</v>
      </c>
      <c r="E7" s="6" t="s">
        <v>11</v>
      </c>
      <c r="F7" s="87" t="s">
        <v>12</v>
      </c>
      <c r="G7" s="92" t="s">
        <v>13</v>
      </c>
      <c r="H7" s="87" t="s">
        <v>14</v>
      </c>
      <c r="I7" s="94"/>
      <c r="J7" s="15"/>
      <c r="K7" s="15"/>
      <c r="L7" s="15"/>
      <c r="M7" s="11"/>
      <c r="N7" s="11"/>
    </row>
    <row r="8" spans="3:40" ht="24">
      <c r="C8" s="101" t="s">
        <v>15</v>
      </c>
      <c r="D8" s="88" t="s">
        <v>16</v>
      </c>
      <c r="E8" s="61" t="s">
        <v>17</v>
      </c>
      <c r="F8" s="88" t="s">
        <v>18</v>
      </c>
      <c r="G8" s="88" t="s">
        <v>19</v>
      </c>
      <c r="H8" s="88" t="s">
        <v>20</v>
      </c>
      <c r="I8" s="9" t="s">
        <v>21</v>
      </c>
      <c r="J8" s="16"/>
      <c r="K8" s="16"/>
      <c r="L8" s="16"/>
      <c r="M8" s="12"/>
      <c r="N8" s="12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7"/>
      <c r="AD8" s="7"/>
      <c r="AF8" s="7"/>
      <c r="AH8" s="7"/>
      <c r="AJ8" s="7"/>
      <c r="AL8" s="7"/>
      <c r="AN8" s="7"/>
    </row>
    <row r="9" spans="1:40" ht="30.75">
      <c r="A9" s="11" t="s">
        <v>22</v>
      </c>
      <c r="B9" s="62">
        <v>1</v>
      </c>
      <c r="C9" s="181">
        <v>21701</v>
      </c>
      <c r="D9" s="63">
        <v>257.765</v>
      </c>
      <c r="E9" s="63">
        <v>5.991</v>
      </c>
      <c r="F9" s="64">
        <f>E9*0.0864</f>
        <v>0.5176224</v>
      </c>
      <c r="G9" s="63">
        <f>+AVERAGE(J9:L9)</f>
        <v>464.44787333333335</v>
      </c>
      <c r="H9" s="64">
        <f>G9*F9</f>
        <v>240.40862286969602</v>
      </c>
      <c r="I9" s="80" t="s">
        <v>44</v>
      </c>
      <c r="J9" s="8">
        <v>490.88043</v>
      </c>
      <c r="K9" s="8">
        <v>439.9427</v>
      </c>
      <c r="L9" s="63">
        <v>462.52049</v>
      </c>
      <c r="M9" s="217" t="s">
        <v>97</v>
      </c>
      <c r="N9" s="63"/>
      <c r="O9" s="11"/>
      <c r="P9" s="8"/>
      <c r="Q9" s="8"/>
      <c r="R9" s="8"/>
      <c r="S9" s="8"/>
      <c r="T9" s="8"/>
      <c r="U9" s="8"/>
      <c r="V9" s="3"/>
      <c r="W9" s="3"/>
      <c r="X9" s="3"/>
      <c r="Y9" s="3"/>
      <c r="Z9" s="3"/>
      <c r="AA9" s="3"/>
      <c r="AB9" s="7"/>
      <c r="AD9" s="7"/>
      <c r="AF9" s="7"/>
      <c r="AH9" s="7"/>
      <c r="AJ9" s="7"/>
      <c r="AL9" s="7"/>
      <c r="AN9" s="7"/>
    </row>
    <row r="10" spans="1:40" ht="24">
      <c r="A10" s="15"/>
      <c r="B10" s="62">
        <f>+B9+1</f>
        <v>2</v>
      </c>
      <c r="C10" s="181">
        <v>21708</v>
      </c>
      <c r="D10" s="63">
        <v>259.29</v>
      </c>
      <c r="E10" s="63">
        <v>6.991</v>
      </c>
      <c r="F10" s="64">
        <f>E10*0.0864</f>
        <v>0.6040224</v>
      </c>
      <c r="G10" s="63">
        <f>+AVERAGE(J10:L10)</f>
        <v>58.27355</v>
      </c>
      <c r="H10" s="64">
        <f>G10*F10</f>
        <v>35.198529527519995</v>
      </c>
      <c r="I10" s="80" t="s">
        <v>45</v>
      </c>
      <c r="J10" s="63">
        <v>50.67074</v>
      </c>
      <c r="K10" s="63">
        <v>62.35899</v>
      </c>
      <c r="L10" s="63">
        <v>61.79092</v>
      </c>
      <c r="M10" s="60"/>
      <c r="N10" s="60"/>
      <c r="O10" s="11"/>
      <c r="P10" s="8"/>
      <c r="Q10" s="8"/>
      <c r="R10" s="8"/>
      <c r="S10" s="8"/>
      <c r="T10" s="8"/>
      <c r="U10" s="8"/>
      <c r="V10" s="3"/>
      <c r="W10" s="3"/>
      <c r="X10" s="3"/>
      <c r="Y10" s="3"/>
      <c r="Z10" s="3"/>
      <c r="AA10" s="3"/>
      <c r="AB10" s="7"/>
      <c r="AD10" s="7"/>
      <c r="AF10" s="7"/>
      <c r="AH10" s="7"/>
      <c r="AJ10" s="7"/>
      <c r="AL10" s="7"/>
      <c r="AN10" s="7"/>
    </row>
    <row r="11" spans="1:40" ht="24">
      <c r="A11" s="11"/>
      <c r="B11" s="62">
        <f>+B10+1</f>
        <v>3</v>
      </c>
      <c r="C11" s="181">
        <v>21723</v>
      </c>
      <c r="D11" s="63">
        <v>259.51</v>
      </c>
      <c r="E11" s="63">
        <v>7.991</v>
      </c>
      <c r="F11" s="64">
        <f>E11*0.0864</f>
        <v>0.6904224</v>
      </c>
      <c r="G11" s="63">
        <f aca="true" t="shared" si="0" ref="G11:G80">+AVERAGE(J11:L11)</f>
        <v>109.74227666666667</v>
      </c>
      <c r="H11" s="64">
        <f aca="true" t="shared" si="1" ref="H11:H80">G11*F11</f>
        <v>75.768526037664</v>
      </c>
      <c r="I11" s="80" t="s">
        <v>46</v>
      </c>
      <c r="J11" s="63">
        <v>107.70387</v>
      </c>
      <c r="K11" s="63">
        <v>119.24267</v>
      </c>
      <c r="L11" s="63">
        <v>102.28029</v>
      </c>
      <c r="M11" s="60"/>
      <c r="N11" s="60"/>
      <c r="O11" s="11"/>
      <c r="P11" s="8"/>
      <c r="Q11" s="8"/>
      <c r="R11" s="8"/>
      <c r="S11" s="8"/>
      <c r="T11" s="8"/>
      <c r="U11" s="8"/>
      <c r="V11" s="3"/>
      <c r="W11" s="3"/>
      <c r="X11" s="3"/>
      <c r="Y11" s="3"/>
      <c r="Z11" s="3"/>
      <c r="AA11" s="3"/>
      <c r="AB11" s="7"/>
      <c r="AD11" s="7"/>
      <c r="AF11" s="7"/>
      <c r="AH11" s="7"/>
      <c r="AJ11" s="7"/>
      <c r="AL11" s="7"/>
      <c r="AN11" s="7"/>
    </row>
    <row r="12" spans="1:15" ht="24">
      <c r="A12" s="11"/>
      <c r="B12" s="10">
        <v>1</v>
      </c>
      <c r="C12" s="182">
        <v>21732</v>
      </c>
      <c r="D12" s="15">
        <v>260.045</v>
      </c>
      <c r="E12" s="11">
        <v>20.569</v>
      </c>
      <c r="F12" s="64">
        <f aca="true" t="shared" si="2" ref="F12:F80">E12*0.0864</f>
        <v>1.7771616000000001</v>
      </c>
      <c r="G12" s="63">
        <f t="shared" si="0"/>
        <v>526.0440066666666</v>
      </c>
      <c r="H12" s="64">
        <f t="shared" si="1"/>
        <v>934.865208558144</v>
      </c>
      <c r="I12" s="81" t="s">
        <v>47</v>
      </c>
      <c r="J12" s="15">
        <v>537.74951</v>
      </c>
      <c r="K12" s="15">
        <v>520.55172</v>
      </c>
      <c r="L12" s="15">
        <v>519.83079</v>
      </c>
      <c r="M12" s="60"/>
      <c r="N12" s="60"/>
      <c r="O12" s="11"/>
    </row>
    <row r="13" spans="1:15" ht="24">
      <c r="A13" s="11"/>
      <c r="B13" s="10">
        <v>2</v>
      </c>
      <c r="C13" s="182">
        <v>21743</v>
      </c>
      <c r="D13" s="15">
        <v>259.395</v>
      </c>
      <c r="E13" s="11">
        <v>4.927</v>
      </c>
      <c r="F13" s="64">
        <f t="shared" si="2"/>
        <v>0.4256928</v>
      </c>
      <c r="G13" s="63">
        <f t="shared" si="0"/>
        <v>114.01001666666666</v>
      </c>
      <c r="H13" s="64">
        <f t="shared" si="1"/>
        <v>48.533243222879996</v>
      </c>
      <c r="I13" s="81" t="s">
        <v>48</v>
      </c>
      <c r="J13" s="15">
        <v>120.30075</v>
      </c>
      <c r="K13" s="15">
        <v>101.35026</v>
      </c>
      <c r="L13" s="15">
        <v>120.37904</v>
      </c>
      <c r="M13" s="60"/>
      <c r="N13" s="60"/>
      <c r="O13" s="11"/>
    </row>
    <row r="14" spans="1:15" ht="24">
      <c r="A14" s="11"/>
      <c r="B14" s="10">
        <v>3</v>
      </c>
      <c r="C14" s="182">
        <v>21752</v>
      </c>
      <c r="D14" s="15">
        <v>259.145</v>
      </c>
      <c r="E14" s="11">
        <v>1.896</v>
      </c>
      <c r="F14" s="64">
        <f t="shared" si="2"/>
        <v>0.1638144</v>
      </c>
      <c r="G14" s="63">
        <f t="shared" si="0"/>
        <v>162.40010000000004</v>
      </c>
      <c r="H14" s="64">
        <f t="shared" si="1"/>
        <v>26.603474941440005</v>
      </c>
      <c r="I14" s="81" t="s">
        <v>49</v>
      </c>
      <c r="J14" s="15">
        <v>171.13443</v>
      </c>
      <c r="K14" s="15">
        <v>148.63406</v>
      </c>
      <c r="L14" s="15">
        <v>167.43181</v>
      </c>
      <c r="M14" s="60"/>
      <c r="N14" s="60"/>
      <c r="O14" s="11"/>
    </row>
    <row r="15" spans="1:15" ht="24">
      <c r="A15" s="11"/>
      <c r="B15" s="10">
        <v>4</v>
      </c>
      <c r="C15" s="182">
        <v>21778</v>
      </c>
      <c r="D15" s="15">
        <v>259.99</v>
      </c>
      <c r="E15" s="11">
        <v>2.896</v>
      </c>
      <c r="F15" s="64">
        <f>E15*0.0864</f>
        <v>0.2502144</v>
      </c>
      <c r="G15" s="63">
        <f t="shared" si="0"/>
        <v>520.4143066666667</v>
      </c>
      <c r="H15" s="64">
        <f t="shared" si="1"/>
        <v>130.215153494016</v>
      </c>
      <c r="I15" s="81" t="s">
        <v>50</v>
      </c>
      <c r="J15" s="15">
        <v>532.80435</v>
      </c>
      <c r="K15" s="15">
        <v>521.31194</v>
      </c>
      <c r="L15" s="15">
        <v>507.12663</v>
      </c>
      <c r="M15" s="60"/>
      <c r="N15" s="60"/>
      <c r="O15" s="11"/>
    </row>
    <row r="16" spans="1:15" ht="24">
      <c r="A16" s="11"/>
      <c r="B16" s="10">
        <f>+B15+1</f>
        <v>5</v>
      </c>
      <c r="C16" s="182">
        <v>21783</v>
      </c>
      <c r="D16" s="15">
        <v>260.05</v>
      </c>
      <c r="E16" s="11">
        <v>3.896</v>
      </c>
      <c r="F16" s="64">
        <f>E16*0.0864</f>
        <v>0.33661440000000004</v>
      </c>
      <c r="G16" s="63">
        <f t="shared" si="0"/>
        <v>237.18518333333336</v>
      </c>
      <c r="H16" s="64">
        <f t="shared" si="1"/>
        <v>79.83994817664002</v>
      </c>
      <c r="I16" s="10" t="s">
        <v>51</v>
      </c>
      <c r="J16" s="15">
        <v>247.28725</v>
      </c>
      <c r="K16" s="15">
        <v>230.72396</v>
      </c>
      <c r="L16" s="15">
        <v>233.54434</v>
      </c>
      <c r="M16" s="60"/>
      <c r="N16" s="60"/>
      <c r="O16" s="11"/>
    </row>
    <row r="17" spans="1:15" ht="24">
      <c r="A17" s="11"/>
      <c r="B17" s="10">
        <f aca="true" t="shared" si="3" ref="B17:B24">+B16+1</f>
        <v>6</v>
      </c>
      <c r="C17" s="182">
        <v>21792</v>
      </c>
      <c r="D17" s="15">
        <v>259.73</v>
      </c>
      <c r="E17" s="11">
        <v>4.896</v>
      </c>
      <c r="F17" s="64">
        <f>E17*0.0864</f>
        <v>0.4230144</v>
      </c>
      <c r="G17" s="63">
        <f t="shared" si="0"/>
        <v>116.98420666666665</v>
      </c>
      <c r="H17" s="64">
        <f t="shared" si="1"/>
        <v>49.486003992575995</v>
      </c>
      <c r="I17" s="10" t="s">
        <v>52</v>
      </c>
      <c r="J17" s="15">
        <v>118.35884</v>
      </c>
      <c r="K17" s="15">
        <v>118.41618</v>
      </c>
      <c r="L17" s="15">
        <v>114.1776</v>
      </c>
      <c r="M17" s="60"/>
      <c r="N17" s="60"/>
      <c r="O17" s="11"/>
    </row>
    <row r="18" spans="1:15" ht="24">
      <c r="A18" s="11"/>
      <c r="B18" s="10">
        <f t="shared" si="3"/>
        <v>7</v>
      </c>
      <c r="C18" s="182">
        <v>21801</v>
      </c>
      <c r="D18" s="15">
        <v>259.95</v>
      </c>
      <c r="E18" s="11">
        <v>20.92</v>
      </c>
      <c r="F18" s="64">
        <f t="shared" si="2"/>
        <v>1.8074880000000002</v>
      </c>
      <c r="G18" s="63">
        <f t="shared" si="0"/>
        <v>70.77714999999999</v>
      </c>
      <c r="H18" s="64">
        <f t="shared" si="1"/>
        <v>127.9288492992</v>
      </c>
      <c r="I18" s="10" t="s">
        <v>53</v>
      </c>
      <c r="J18" s="15">
        <v>61.2898</v>
      </c>
      <c r="K18" s="15">
        <v>74.98067</v>
      </c>
      <c r="L18" s="15">
        <v>76.06098</v>
      </c>
      <c r="M18" s="60"/>
      <c r="N18" s="60"/>
      <c r="O18" s="11"/>
    </row>
    <row r="19" spans="1:15" ht="24">
      <c r="A19" s="11"/>
      <c r="B19" s="10">
        <f t="shared" si="3"/>
        <v>8</v>
      </c>
      <c r="C19" s="182">
        <v>21815</v>
      </c>
      <c r="D19" s="15">
        <v>259.63</v>
      </c>
      <c r="E19" s="11">
        <v>13.313</v>
      </c>
      <c r="F19" s="64">
        <f t="shared" si="2"/>
        <v>1.1502432</v>
      </c>
      <c r="G19" s="63">
        <f t="shared" si="0"/>
        <v>54.13397666666666</v>
      </c>
      <c r="H19" s="64">
        <f t="shared" si="1"/>
        <v>62.267238549792</v>
      </c>
      <c r="I19" s="10" t="s">
        <v>54</v>
      </c>
      <c r="J19" s="15">
        <v>52.82317</v>
      </c>
      <c r="K19" s="15">
        <v>53.95067</v>
      </c>
      <c r="L19" s="15">
        <v>55.62809</v>
      </c>
      <c r="M19" s="60"/>
      <c r="N19" s="60"/>
      <c r="O19" s="11"/>
    </row>
    <row r="20" spans="1:15" ht="24">
      <c r="A20" s="11"/>
      <c r="B20" s="10">
        <f t="shared" si="3"/>
        <v>9</v>
      </c>
      <c r="C20" s="182">
        <v>21831</v>
      </c>
      <c r="D20" s="15">
        <v>259.76</v>
      </c>
      <c r="E20" s="11">
        <v>16.865</v>
      </c>
      <c r="F20" s="64">
        <f t="shared" si="2"/>
        <v>1.457136</v>
      </c>
      <c r="G20" s="63">
        <f t="shared" si="0"/>
        <v>53.20630666666667</v>
      </c>
      <c r="H20" s="64">
        <f t="shared" si="1"/>
        <v>77.52882487104</v>
      </c>
      <c r="I20" s="10" t="s">
        <v>55</v>
      </c>
      <c r="J20" s="15">
        <v>46.84065</v>
      </c>
      <c r="K20" s="15">
        <v>47.69578</v>
      </c>
      <c r="L20" s="15">
        <v>65.08249</v>
      </c>
      <c r="M20" s="60"/>
      <c r="N20" s="60"/>
      <c r="O20" s="11"/>
    </row>
    <row r="21" spans="1:15" ht="24">
      <c r="A21" s="11"/>
      <c r="B21" s="10">
        <f t="shared" si="3"/>
        <v>10</v>
      </c>
      <c r="C21" s="182">
        <v>21852</v>
      </c>
      <c r="D21" s="15">
        <v>259.57</v>
      </c>
      <c r="E21" s="11">
        <v>1.135</v>
      </c>
      <c r="F21" s="64">
        <f t="shared" si="2"/>
        <v>0.09806400000000001</v>
      </c>
      <c r="G21" s="63">
        <f t="shared" si="0"/>
        <v>24.102663333333336</v>
      </c>
      <c r="H21" s="64">
        <f t="shared" si="1"/>
        <v>2.3636035771200006</v>
      </c>
      <c r="I21" s="10" t="s">
        <v>56</v>
      </c>
      <c r="J21" s="15">
        <v>30.64826</v>
      </c>
      <c r="K21" s="15">
        <v>23.67527</v>
      </c>
      <c r="L21" s="15">
        <v>17.98446</v>
      </c>
      <c r="M21" s="60"/>
      <c r="N21" s="60"/>
      <c r="O21" s="11"/>
    </row>
    <row r="22" spans="1:15" ht="24">
      <c r="A22" s="11"/>
      <c r="B22" s="10">
        <f t="shared" si="3"/>
        <v>11</v>
      </c>
      <c r="C22" s="182">
        <v>21854</v>
      </c>
      <c r="D22" s="15">
        <v>259.55</v>
      </c>
      <c r="E22" s="11">
        <v>1.086</v>
      </c>
      <c r="F22" s="64">
        <f t="shared" si="2"/>
        <v>0.09383040000000001</v>
      </c>
      <c r="G22" s="63">
        <f t="shared" si="0"/>
        <v>89.19354666666668</v>
      </c>
      <c r="H22" s="64">
        <f t="shared" si="1"/>
        <v>8.369066161152002</v>
      </c>
      <c r="I22" s="10" t="s">
        <v>57</v>
      </c>
      <c r="J22" s="15">
        <v>85.19202</v>
      </c>
      <c r="K22" s="15">
        <v>76.37769</v>
      </c>
      <c r="L22" s="15">
        <v>106.01093</v>
      </c>
      <c r="M22" s="60"/>
      <c r="N22" s="60"/>
      <c r="O22" s="11"/>
    </row>
    <row r="23" spans="1:15" ht="24">
      <c r="A23" s="11"/>
      <c r="B23" s="10">
        <f t="shared" si="3"/>
        <v>12</v>
      </c>
      <c r="C23" s="182">
        <v>21862</v>
      </c>
      <c r="D23" s="15">
        <v>259.51</v>
      </c>
      <c r="E23" s="11">
        <v>1.027</v>
      </c>
      <c r="F23" s="64">
        <f t="shared" si="2"/>
        <v>0.0887328</v>
      </c>
      <c r="G23" s="63">
        <f t="shared" si="0"/>
        <v>32.12232</v>
      </c>
      <c r="H23" s="64">
        <f t="shared" si="1"/>
        <v>2.8503033960960003</v>
      </c>
      <c r="I23" s="10" t="s">
        <v>58</v>
      </c>
      <c r="J23" s="15">
        <v>44.32117</v>
      </c>
      <c r="K23" s="15">
        <v>27.64145</v>
      </c>
      <c r="L23" s="15">
        <v>24.40434</v>
      </c>
      <c r="M23" s="60"/>
      <c r="N23" s="60"/>
      <c r="O23" s="11"/>
    </row>
    <row r="24" spans="2:14" s="226" customFormat="1" ht="31.5" thickBot="1">
      <c r="B24" s="227">
        <f t="shared" si="3"/>
        <v>13</v>
      </c>
      <c r="C24" s="228">
        <v>21872</v>
      </c>
      <c r="D24" s="229">
        <v>259.49</v>
      </c>
      <c r="E24" s="226">
        <v>0.97</v>
      </c>
      <c r="F24" s="230">
        <f t="shared" si="2"/>
        <v>0.08380800000000001</v>
      </c>
      <c r="G24" s="231">
        <f t="shared" si="0"/>
        <v>42.239650000000005</v>
      </c>
      <c r="H24" s="230">
        <f t="shared" si="1"/>
        <v>3.540020587200001</v>
      </c>
      <c r="I24" s="227" t="s">
        <v>59</v>
      </c>
      <c r="J24" s="229">
        <v>38.42399</v>
      </c>
      <c r="K24" s="229">
        <v>44.55233</v>
      </c>
      <c r="L24" s="229">
        <v>43.74263</v>
      </c>
      <c r="M24" s="241" t="s">
        <v>96</v>
      </c>
      <c r="N24" s="229"/>
    </row>
    <row r="25" spans="1:18" ht="24" customHeight="1">
      <c r="A25" s="11"/>
      <c r="B25" s="10">
        <v>1</v>
      </c>
      <c r="C25" s="182">
        <v>42832</v>
      </c>
      <c r="D25" s="15">
        <v>259.58</v>
      </c>
      <c r="G25" s="63">
        <f t="shared" si="0"/>
        <v>23.94315</v>
      </c>
      <c r="I25" s="10" t="s">
        <v>47</v>
      </c>
      <c r="J25" s="8">
        <v>7.0391</v>
      </c>
      <c r="K25" s="8">
        <v>39.54763</v>
      </c>
      <c r="L25" s="15">
        <v>25.24272</v>
      </c>
      <c r="O25" s="15">
        <v>0</v>
      </c>
      <c r="P25" s="64">
        <f>O25*0.0864</f>
        <v>0</v>
      </c>
      <c r="R25" s="64">
        <f>G25*P25</f>
        <v>0</v>
      </c>
    </row>
    <row r="26" spans="1:18" ht="24" customHeight="1">
      <c r="A26" s="11"/>
      <c r="B26" s="10">
        <v>2</v>
      </c>
      <c r="C26" s="182">
        <v>42833</v>
      </c>
      <c r="D26" s="15">
        <v>260.21</v>
      </c>
      <c r="G26" s="63">
        <f t="shared" si="0"/>
        <v>18.631893333333334</v>
      </c>
      <c r="I26" s="10" t="s">
        <v>48</v>
      </c>
      <c r="J26" s="15">
        <v>7.56727</v>
      </c>
      <c r="K26" s="15">
        <v>16.75994</v>
      </c>
      <c r="L26" s="15">
        <v>31.56847</v>
      </c>
      <c r="M26" s="60"/>
      <c r="O26" s="15">
        <v>0</v>
      </c>
      <c r="P26" s="64">
        <f>O26*0.0864</f>
        <v>0</v>
      </c>
      <c r="R26" s="64">
        <f>G26*P26</f>
        <v>0</v>
      </c>
    </row>
    <row r="27" spans="1:18" ht="24" customHeight="1">
      <c r="A27" s="11"/>
      <c r="B27" s="10">
        <v>3</v>
      </c>
      <c r="C27" s="182">
        <v>42866</v>
      </c>
      <c r="D27" s="15">
        <v>259.77</v>
      </c>
      <c r="G27" s="63">
        <f t="shared" si="0"/>
        <v>56.45985000000001</v>
      </c>
      <c r="I27" s="10" t="s">
        <v>49</v>
      </c>
      <c r="J27" s="15">
        <v>69.4835</v>
      </c>
      <c r="K27" s="15">
        <v>47.4485</v>
      </c>
      <c r="L27" s="15">
        <v>52.44755</v>
      </c>
      <c r="M27" s="60"/>
      <c r="O27" s="15">
        <v>0</v>
      </c>
      <c r="P27" s="64">
        <f>O27*0.0864</f>
        <v>0</v>
      </c>
      <c r="R27" s="64">
        <f>G27*P27</f>
        <v>0</v>
      </c>
    </row>
    <row r="28" spans="1:18" ht="24" customHeight="1">
      <c r="A28" s="11"/>
      <c r="B28" s="10">
        <v>1</v>
      </c>
      <c r="C28" s="182">
        <v>22052</v>
      </c>
      <c r="D28" s="15">
        <v>259.87</v>
      </c>
      <c r="G28" s="63">
        <f t="shared" si="0"/>
        <v>27.497743333333332</v>
      </c>
      <c r="I28" s="10" t="s">
        <v>50</v>
      </c>
      <c r="J28" s="15">
        <v>30.95185</v>
      </c>
      <c r="K28" s="15">
        <v>22.49402</v>
      </c>
      <c r="L28" s="15">
        <v>29.04736</v>
      </c>
      <c r="M28" s="60"/>
      <c r="O28" s="15">
        <v>0</v>
      </c>
      <c r="P28" s="64">
        <f>O28*0.0864</f>
        <v>0</v>
      </c>
      <c r="R28" s="64">
        <f>G28*P28</f>
        <v>0</v>
      </c>
    </row>
    <row r="29" spans="1:15" ht="24" customHeight="1">
      <c r="A29" s="11"/>
      <c r="B29" s="10">
        <v>2</v>
      </c>
      <c r="C29" s="182">
        <v>22063</v>
      </c>
      <c r="D29" s="15">
        <v>260.74</v>
      </c>
      <c r="E29" s="15">
        <v>2.17</v>
      </c>
      <c r="F29" s="64">
        <f t="shared" si="2"/>
        <v>0.18748800000000002</v>
      </c>
      <c r="G29" s="63">
        <f t="shared" si="0"/>
        <v>155.06216666666666</v>
      </c>
      <c r="H29" s="64">
        <f t="shared" si="1"/>
        <v>29.072295504</v>
      </c>
      <c r="I29" s="10" t="s">
        <v>51</v>
      </c>
      <c r="J29" s="15">
        <v>168.50648</v>
      </c>
      <c r="K29" s="15">
        <v>170.74249</v>
      </c>
      <c r="L29" s="15">
        <v>125.93753</v>
      </c>
      <c r="M29" s="60"/>
      <c r="N29" s="60"/>
      <c r="O29" s="11"/>
    </row>
    <row r="30" spans="1:15" ht="24" customHeight="1">
      <c r="A30" s="11"/>
      <c r="B30" s="10">
        <v>3</v>
      </c>
      <c r="C30" s="182">
        <v>22075</v>
      </c>
      <c r="D30" s="15">
        <v>261.12</v>
      </c>
      <c r="E30" s="11">
        <v>23.856</v>
      </c>
      <c r="F30" s="64">
        <f t="shared" si="2"/>
        <v>2.0611584</v>
      </c>
      <c r="G30" s="63">
        <f t="shared" si="0"/>
        <v>515.9440733333333</v>
      </c>
      <c r="H30" s="64">
        <f t="shared" si="1"/>
        <v>1063.442460681216</v>
      </c>
      <c r="I30" s="10" t="s">
        <v>52</v>
      </c>
      <c r="J30" s="15">
        <v>510.17702</v>
      </c>
      <c r="K30" s="15">
        <v>518.07845</v>
      </c>
      <c r="L30" s="15">
        <v>519.57675</v>
      </c>
      <c r="M30" s="60"/>
      <c r="N30" s="60"/>
      <c r="O30" s="11"/>
    </row>
    <row r="31" spans="1:15" ht="24" customHeight="1">
      <c r="A31" s="11"/>
      <c r="B31" s="10">
        <v>4</v>
      </c>
      <c r="C31" s="182">
        <v>22075</v>
      </c>
      <c r="D31" s="15">
        <v>261.25</v>
      </c>
      <c r="E31" s="11">
        <v>38.026</v>
      </c>
      <c r="F31" s="64">
        <f t="shared" si="2"/>
        <v>3.2854464000000005</v>
      </c>
      <c r="G31" s="63">
        <f t="shared" si="0"/>
        <v>534.7111266666667</v>
      </c>
      <c r="H31" s="64">
        <f t="shared" si="1"/>
        <v>1756.7647461469444</v>
      </c>
      <c r="I31" s="10" t="s">
        <v>53</v>
      </c>
      <c r="J31" s="15">
        <v>545.16391</v>
      </c>
      <c r="K31" s="15">
        <v>510.88995</v>
      </c>
      <c r="L31" s="15">
        <v>548.07952</v>
      </c>
      <c r="M31" s="60"/>
      <c r="N31" s="60"/>
      <c r="O31" s="11"/>
    </row>
    <row r="32" spans="1:15" ht="24" customHeight="1">
      <c r="A32" s="11"/>
      <c r="B32" s="10">
        <v>5</v>
      </c>
      <c r="C32" s="182">
        <v>22094</v>
      </c>
      <c r="D32" s="15">
        <v>260.73</v>
      </c>
      <c r="E32" s="11">
        <v>1.906</v>
      </c>
      <c r="F32" s="64">
        <f t="shared" si="2"/>
        <v>0.1646784</v>
      </c>
      <c r="G32" s="63">
        <f t="shared" si="0"/>
        <v>354.4351733333333</v>
      </c>
      <c r="H32" s="64">
        <f t="shared" si="1"/>
        <v>58.367817248255996</v>
      </c>
      <c r="I32" s="10" t="s">
        <v>54</v>
      </c>
      <c r="J32" s="15">
        <v>316.19561</v>
      </c>
      <c r="K32" s="15">
        <v>389.50473</v>
      </c>
      <c r="L32" s="15">
        <v>357.60518</v>
      </c>
      <c r="M32" s="60"/>
      <c r="N32" s="60"/>
      <c r="O32" s="11"/>
    </row>
    <row r="33" spans="1:15" ht="24" customHeight="1">
      <c r="A33" s="11"/>
      <c r="B33" s="10">
        <v>6</v>
      </c>
      <c r="C33" s="182">
        <v>22111</v>
      </c>
      <c r="D33" s="15">
        <v>260.85</v>
      </c>
      <c r="E33" s="11">
        <v>7.456</v>
      </c>
      <c r="F33" s="64">
        <f t="shared" si="2"/>
        <v>0.6441984000000001</v>
      </c>
      <c r="G33" s="63">
        <f t="shared" si="0"/>
        <v>171.16891</v>
      </c>
      <c r="H33" s="64">
        <f t="shared" si="1"/>
        <v>110.26673795174402</v>
      </c>
      <c r="I33" s="10" t="s">
        <v>55</v>
      </c>
      <c r="J33" s="15">
        <v>175.43319</v>
      </c>
      <c r="K33" s="15">
        <v>170.85399</v>
      </c>
      <c r="L33" s="15">
        <v>167.21955</v>
      </c>
      <c r="M33" s="60"/>
      <c r="N33" s="60"/>
      <c r="O33" s="11"/>
    </row>
    <row r="34" spans="1:15" ht="24" customHeight="1">
      <c r="A34" s="11"/>
      <c r="B34" s="10">
        <v>7</v>
      </c>
      <c r="C34" s="182">
        <v>22115</v>
      </c>
      <c r="D34" s="15">
        <v>262.1</v>
      </c>
      <c r="E34" s="11">
        <v>151.727</v>
      </c>
      <c r="F34" s="64">
        <f t="shared" si="2"/>
        <v>13.109212800000002</v>
      </c>
      <c r="G34" s="63">
        <f t="shared" si="0"/>
        <v>1041.5502399999998</v>
      </c>
      <c r="H34" s="64">
        <f t="shared" si="1"/>
        <v>13653.90373805107</v>
      </c>
      <c r="I34" s="10" t="s">
        <v>56</v>
      </c>
      <c r="J34" s="15">
        <v>1050.69956</v>
      </c>
      <c r="K34" s="15">
        <v>985.66358</v>
      </c>
      <c r="L34" s="15">
        <v>1088.28758</v>
      </c>
      <c r="M34" s="60"/>
      <c r="N34" s="60"/>
      <c r="O34" s="11"/>
    </row>
    <row r="35" spans="1:15" ht="24" customHeight="1">
      <c r="A35" s="11"/>
      <c r="B35" s="10">
        <v>8</v>
      </c>
      <c r="C35" s="182">
        <v>22128</v>
      </c>
      <c r="D35" s="15">
        <v>260.94</v>
      </c>
      <c r="E35" s="11">
        <v>8.621</v>
      </c>
      <c r="F35" s="64">
        <f t="shared" si="2"/>
        <v>0.7448544</v>
      </c>
      <c r="G35" s="63">
        <f t="shared" si="0"/>
        <v>848.2398566666667</v>
      </c>
      <c r="H35" s="64">
        <f t="shared" si="1"/>
        <v>631.8151894935361</v>
      </c>
      <c r="I35" s="10" t="s">
        <v>57</v>
      </c>
      <c r="J35" s="15">
        <v>942.58001</v>
      </c>
      <c r="K35" s="15">
        <v>734.0146</v>
      </c>
      <c r="L35" s="15">
        <v>868.12496</v>
      </c>
      <c r="M35" s="60"/>
      <c r="N35" s="60"/>
      <c r="O35" s="11"/>
    </row>
    <row r="36" spans="1:15" ht="24" customHeight="1">
      <c r="A36" s="11"/>
      <c r="B36" s="10">
        <v>9</v>
      </c>
      <c r="C36" s="182">
        <v>42954</v>
      </c>
      <c r="D36" s="15">
        <v>260.87</v>
      </c>
      <c r="E36" s="11">
        <v>7.826</v>
      </c>
      <c r="F36" s="15">
        <f t="shared" si="2"/>
        <v>0.6761664000000001</v>
      </c>
      <c r="G36" s="63">
        <f t="shared" si="0"/>
        <v>325.99583666666666</v>
      </c>
      <c r="H36" s="64">
        <f t="shared" si="1"/>
        <v>220.42743129388802</v>
      </c>
      <c r="I36" s="10" t="s">
        <v>58</v>
      </c>
      <c r="J36" s="15">
        <v>329.0697</v>
      </c>
      <c r="K36" s="15">
        <v>328.44241</v>
      </c>
      <c r="L36" s="15">
        <v>320.4754</v>
      </c>
      <c r="M36" s="60"/>
      <c r="N36" s="60"/>
      <c r="O36" s="11"/>
    </row>
    <row r="37" spans="1:15" ht="24" customHeight="1">
      <c r="A37" s="11"/>
      <c r="B37" s="10">
        <v>10</v>
      </c>
      <c r="C37" s="182">
        <v>42962</v>
      </c>
      <c r="D37" s="15">
        <v>260.62</v>
      </c>
      <c r="E37" s="11">
        <v>0.969</v>
      </c>
      <c r="F37" s="15">
        <f t="shared" si="2"/>
        <v>0.08372160000000001</v>
      </c>
      <c r="G37" s="63">
        <f t="shared" si="0"/>
        <v>171.77212333333333</v>
      </c>
      <c r="H37" s="64">
        <f t="shared" si="1"/>
        <v>14.381037000864001</v>
      </c>
      <c r="I37" s="10" t="s">
        <v>59</v>
      </c>
      <c r="J37" s="15">
        <v>167.33116</v>
      </c>
      <c r="K37" s="15">
        <v>171.01807</v>
      </c>
      <c r="L37" s="15">
        <v>176.96714</v>
      </c>
      <c r="M37" s="60"/>
      <c r="N37" s="60"/>
      <c r="O37" s="11"/>
    </row>
    <row r="38" spans="1:15" ht="24" customHeight="1">
      <c r="A38" s="11"/>
      <c r="B38" s="10">
        <v>11</v>
      </c>
      <c r="C38" s="182">
        <v>42971</v>
      </c>
      <c r="D38" s="15">
        <v>261.05</v>
      </c>
      <c r="E38" s="11">
        <v>21.773</v>
      </c>
      <c r="F38" s="15">
        <f t="shared" si="2"/>
        <v>1.8811872</v>
      </c>
      <c r="G38" s="63">
        <f t="shared" si="0"/>
        <v>337.87969</v>
      </c>
      <c r="H38" s="64">
        <f t="shared" si="1"/>
        <v>635.614947967968</v>
      </c>
      <c r="I38" s="10" t="s">
        <v>60</v>
      </c>
      <c r="J38" s="15">
        <v>387.47233</v>
      </c>
      <c r="K38" s="15">
        <v>335.57047</v>
      </c>
      <c r="L38" s="15">
        <v>290.59627</v>
      </c>
      <c r="M38" s="60"/>
      <c r="N38" s="60"/>
      <c r="O38" s="11"/>
    </row>
    <row r="39" spans="1:15" ht="24" customHeight="1">
      <c r="A39" s="11"/>
      <c r="B39" s="10">
        <v>12</v>
      </c>
      <c r="C39" s="182">
        <v>42973</v>
      </c>
      <c r="D39" s="15">
        <v>261.31</v>
      </c>
      <c r="E39" s="11">
        <v>90.117</v>
      </c>
      <c r="F39" s="15">
        <f t="shared" si="2"/>
        <v>7.786108800000001</v>
      </c>
      <c r="G39" s="63">
        <f t="shared" si="0"/>
        <v>342.72239999999994</v>
      </c>
      <c r="H39" s="64">
        <f t="shared" si="1"/>
        <v>2668.47389459712</v>
      </c>
      <c r="I39" s="10" t="s">
        <v>61</v>
      </c>
      <c r="J39" s="15">
        <v>338.13948</v>
      </c>
      <c r="K39" s="15">
        <v>334.52411</v>
      </c>
      <c r="L39" s="15">
        <v>355.50361</v>
      </c>
      <c r="M39" s="60"/>
      <c r="N39" s="60"/>
      <c r="O39" s="11"/>
    </row>
    <row r="40" spans="1:15" ht="24" customHeight="1">
      <c r="A40" s="11"/>
      <c r="B40" s="10">
        <v>13</v>
      </c>
      <c r="C40" s="182">
        <v>42979</v>
      </c>
      <c r="D40" s="15">
        <v>261.23</v>
      </c>
      <c r="E40" s="11">
        <v>36.175</v>
      </c>
      <c r="F40" s="15">
        <f t="shared" si="2"/>
        <v>3.12552</v>
      </c>
      <c r="G40" s="63">
        <f t="shared" si="0"/>
        <v>398.45737333333335</v>
      </c>
      <c r="H40" s="64">
        <f t="shared" si="1"/>
        <v>1245.3864895008</v>
      </c>
      <c r="I40" s="10" t="s">
        <v>62</v>
      </c>
      <c r="J40" s="15">
        <v>405.1516</v>
      </c>
      <c r="K40" s="15">
        <v>392.30469</v>
      </c>
      <c r="L40" s="15">
        <v>397.91583</v>
      </c>
      <c r="M40" s="60"/>
      <c r="N40" s="60"/>
      <c r="O40" s="11"/>
    </row>
    <row r="41" spans="1:15" ht="24" customHeight="1">
      <c r="A41" s="11"/>
      <c r="B41" s="10">
        <v>14</v>
      </c>
      <c r="C41" s="182">
        <v>42985</v>
      </c>
      <c r="D41" s="15">
        <v>261.78</v>
      </c>
      <c r="E41" s="11">
        <v>90.117</v>
      </c>
      <c r="F41" s="15">
        <f t="shared" si="2"/>
        <v>7.786108800000001</v>
      </c>
      <c r="G41" s="63">
        <f t="shared" si="0"/>
        <v>773.3170966666667</v>
      </c>
      <c r="H41" s="64">
        <f t="shared" si="1"/>
        <v>6021.131051546785</v>
      </c>
      <c r="I41" s="10" t="s">
        <v>63</v>
      </c>
      <c r="J41" s="15">
        <v>743.46727</v>
      </c>
      <c r="K41" s="15">
        <v>827.67938</v>
      </c>
      <c r="L41" s="15">
        <v>748.80464</v>
      </c>
      <c r="M41" s="60"/>
      <c r="N41" s="60"/>
      <c r="O41" s="11"/>
    </row>
    <row r="42" spans="1:15" ht="24" customHeight="1">
      <c r="A42" s="11"/>
      <c r="B42" s="10">
        <v>15</v>
      </c>
      <c r="C42" s="182">
        <v>42991</v>
      </c>
      <c r="D42" s="15">
        <v>261.03</v>
      </c>
      <c r="E42" s="15">
        <v>19.898</v>
      </c>
      <c r="F42" s="15">
        <f t="shared" si="2"/>
        <v>1.7191872000000001</v>
      </c>
      <c r="G42" s="63">
        <f t="shared" si="0"/>
        <v>410.50146333333333</v>
      </c>
      <c r="H42" s="64">
        <f t="shared" si="1"/>
        <v>705.728861343936</v>
      </c>
      <c r="I42" s="10" t="s">
        <v>64</v>
      </c>
      <c r="J42" s="15">
        <v>421.55554</v>
      </c>
      <c r="K42" s="15">
        <v>375.18085</v>
      </c>
      <c r="L42" s="15">
        <v>434.768</v>
      </c>
      <c r="M42" s="60"/>
      <c r="N42" s="60"/>
      <c r="O42" s="11"/>
    </row>
    <row r="43" spans="1:15" ht="24" customHeight="1">
      <c r="A43" s="11"/>
      <c r="B43" s="10">
        <v>16</v>
      </c>
      <c r="C43" s="182">
        <v>43005</v>
      </c>
      <c r="D43" s="15">
        <v>260.89</v>
      </c>
      <c r="E43" s="15">
        <v>8.016</v>
      </c>
      <c r="F43" s="15">
        <f t="shared" si="2"/>
        <v>0.6925824</v>
      </c>
      <c r="G43" s="63">
        <f t="shared" si="0"/>
        <v>514.1189</v>
      </c>
      <c r="H43" s="64">
        <f t="shared" si="1"/>
        <v>356.06970164736003</v>
      </c>
      <c r="I43" s="10" t="s">
        <v>99</v>
      </c>
      <c r="J43" s="15">
        <v>593.66949</v>
      </c>
      <c r="K43" s="15">
        <v>498.89135</v>
      </c>
      <c r="L43" s="15">
        <v>449.79586</v>
      </c>
      <c r="M43" s="60"/>
      <c r="N43" s="60"/>
      <c r="O43" s="11"/>
    </row>
    <row r="44" spans="1:15" ht="24" customHeight="1">
      <c r="A44" s="11"/>
      <c r="B44" s="10">
        <v>17</v>
      </c>
      <c r="C44" s="182">
        <v>43011</v>
      </c>
      <c r="D44" s="15">
        <v>262.1</v>
      </c>
      <c r="E44" s="15">
        <v>144.932</v>
      </c>
      <c r="F44" s="15">
        <f t="shared" si="2"/>
        <v>12.5221248</v>
      </c>
      <c r="G44" s="63">
        <f t="shared" si="0"/>
        <v>978.2379166666666</v>
      </c>
      <c r="H44" s="64">
        <f t="shared" si="1"/>
        <v>12249.617276592</v>
      </c>
      <c r="I44" s="10" t="s">
        <v>100</v>
      </c>
      <c r="J44" s="15">
        <v>872.70974</v>
      </c>
      <c r="K44" s="15">
        <v>988.92353</v>
      </c>
      <c r="L44" s="15">
        <v>1073.08048</v>
      </c>
      <c r="M44" s="60"/>
      <c r="N44" s="60"/>
      <c r="O44" s="11"/>
    </row>
    <row r="45" spans="1:15" ht="24" customHeight="1">
      <c r="A45" s="11"/>
      <c r="B45" s="10">
        <v>18</v>
      </c>
      <c r="C45" s="182">
        <v>43019</v>
      </c>
      <c r="D45" s="15">
        <v>261.36</v>
      </c>
      <c r="E45" s="15">
        <v>49.399</v>
      </c>
      <c r="F45" s="15">
        <f t="shared" si="2"/>
        <v>4.2680736</v>
      </c>
      <c r="G45" s="63">
        <f t="shared" si="0"/>
        <v>552.0824700000001</v>
      </c>
      <c r="H45" s="64">
        <f t="shared" si="1"/>
        <v>2356.3286152297924</v>
      </c>
      <c r="I45" s="10" t="s">
        <v>101</v>
      </c>
      <c r="J45" s="15">
        <v>690.56848</v>
      </c>
      <c r="K45" s="15">
        <v>522.94291</v>
      </c>
      <c r="L45" s="15">
        <v>442.73602</v>
      </c>
      <c r="M45" s="60"/>
      <c r="N45" s="60"/>
      <c r="O45" s="11"/>
    </row>
    <row r="46" spans="1:15" ht="24" customHeight="1">
      <c r="A46" s="11"/>
      <c r="B46" s="10">
        <v>19</v>
      </c>
      <c r="C46" s="182">
        <v>43025</v>
      </c>
      <c r="D46" s="15">
        <v>261.05</v>
      </c>
      <c r="E46" s="11">
        <v>20.127</v>
      </c>
      <c r="F46" s="15">
        <f t="shared" si="2"/>
        <v>1.7389728</v>
      </c>
      <c r="G46" s="63">
        <f t="shared" si="0"/>
        <v>384.7833766666667</v>
      </c>
      <c r="H46" s="64">
        <f t="shared" si="1"/>
        <v>669.1278259154881</v>
      </c>
      <c r="I46" s="10" t="s">
        <v>102</v>
      </c>
      <c r="J46" s="15">
        <v>345.21733</v>
      </c>
      <c r="K46" s="15">
        <v>399.79415</v>
      </c>
      <c r="L46" s="15">
        <v>409.33865</v>
      </c>
      <c r="M46" s="60"/>
      <c r="N46" s="60"/>
      <c r="O46" s="11"/>
    </row>
    <row r="47" spans="1:15" ht="24" customHeight="1">
      <c r="A47" s="11"/>
      <c r="B47" s="10">
        <v>20</v>
      </c>
      <c r="C47" s="182">
        <v>43046</v>
      </c>
      <c r="D47" s="15">
        <v>260.77</v>
      </c>
      <c r="E47" s="11">
        <v>2.085</v>
      </c>
      <c r="F47" s="15">
        <f t="shared" si="2"/>
        <v>0.180144</v>
      </c>
      <c r="G47" s="63">
        <f t="shared" si="0"/>
        <v>53.38019</v>
      </c>
      <c r="H47" s="64">
        <f t="shared" si="1"/>
        <v>9.616120947359999</v>
      </c>
      <c r="I47" s="10" t="s">
        <v>111</v>
      </c>
      <c r="J47" s="15">
        <v>43.14214</v>
      </c>
      <c r="K47" s="15">
        <v>58.65949</v>
      </c>
      <c r="L47" s="15">
        <v>58.33894</v>
      </c>
      <c r="M47" s="60"/>
      <c r="N47" s="60"/>
      <c r="O47" s="11"/>
    </row>
    <row r="48" spans="1:15" ht="24" customHeight="1">
      <c r="A48" s="11"/>
      <c r="B48" s="10">
        <v>21</v>
      </c>
      <c r="C48" s="182">
        <v>43060</v>
      </c>
      <c r="D48" s="15">
        <v>260.7</v>
      </c>
      <c r="E48" s="11">
        <v>1.962</v>
      </c>
      <c r="F48" s="15">
        <f t="shared" si="2"/>
        <v>0.1695168</v>
      </c>
      <c r="G48" s="63">
        <f t="shared" si="0"/>
        <v>48.38165333333333</v>
      </c>
      <c r="H48" s="64">
        <f t="shared" si="1"/>
        <v>8.201503051776</v>
      </c>
      <c r="I48" s="10" t="s">
        <v>112</v>
      </c>
      <c r="J48" s="15">
        <v>43.35573</v>
      </c>
      <c r="K48" s="15">
        <v>48.69915</v>
      </c>
      <c r="L48" s="15">
        <v>53.09008</v>
      </c>
      <c r="M48" s="60" t="s">
        <v>108</v>
      </c>
      <c r="N48" s="60"/>
      <c r="O48" s="11"/>
    </row>
    <row r="49" spans="1:15" ht="24" customHeight="1">
      <c r="A49" s="11"/>
      <c r="B49" s="10">
        <v>22</v>
      </c>
      <c r="C49" s="182">
        <v>43141</v>
      </c>
      <c r="D49" s="15">
        <v>259.825</v>
      </c>
      <c r="E49" s="11">
        <v>1.403</v>
      </c>
      <c r="F49" s="15">
        <f t="shared" si="2"/>
        <v>0.12121920000000001</v>
      </c>
      <c r="G49" s="63">
        <f t="shared" si="0"/>
        <v>24.79297</v>
      </c>
      <c r="H49" s="64">
        <f t="shared" si="1"/>
        <v>3.005383989024</v>
      </c>
      <c r="I49" s="10" t="s">
        <v>113</v>
      </c>
      <c r="J49" s="15">
        <v>29.26964</v>
      </c>
      <c r="K49" s="15">
        <v>23.29353</v>
      </c>
      <c r="L49" s="15">
        <v>21.81574</v>
      </c>
      <c r="M49" s="60" t="s">
        <v>109</v>
      </c>
      <c r="N49" s="60"/>
      <c r="O49" s="11"/>
    </row>
    <row r="50" spans="1:15" ht="24" customHeight="1">
      <c r="A50" s="11"/>
      <c r="B50" s="10">
        <v>23</v>
      </c>
      <c r="C50" s="182">
        <v>43146</v>
      </c>
      <c r="D50" s="15">
        <v>259.845</v>
      </c>
      <c r="E50" s="11">
        <v>1.416</v>
      </c>
      <c r="F50" s="15">
        <f t="shared" si="2"/>
        <v>0.1223424</v>
      </c>
      <c r="G50" s="63">
        <f t="shared" si="0"/>
        <v>17.21730666666667</v>
      </c>
      <c r="H50" s="64">
        <f t="shared" si="1"/>
        <v>2.1064066191360005</v>
      </c>
      <c r="I50" s="10" t="s">
        <v>114</v>
      </c>
      <c r="J50" s="15">
        <v>20.10859</v>
      </c>
      <c r="K50" s="15">
        <v>19.42365</v>
      </c>
      <c r="L50" s="15">
        <v>12.11968</v>
      </c>
      <c r="M50" s="60"/>
      <c r="N50" s="60"/>
      <c r="O50" s="11"/>
    </row>
    <row r="51" spans="2:14" s="226" customFormat="1" ht="24" customHeight="1" thickBot="1">
      <c r="B51" s="227">
        <v>24</v>
      </c>
      <c r="C51" s="228">
        <v>225790</v>
      </c>
      <c r="D51" s="229">
        <v>259.785</v>
      </c>
      <c r="E51" s="226">
        <v>1.43</v>
      </c>
      <c r="F51" s="229">
        <f t="shared" si="2"/>
        <v>0.123552</v>
      </c>
      <c r="G51" s="231">
        <f t="shared" si="0"/>
        <v>15.802010000000001</v>
      </c>
      <c r="H51" s="230">
        <f t="shared" si="1"/>
        <v>1.95236993952</v>
      </c>
      <c r="I51" s="227" t="s">
        <v>115</v>
      </c>
      <c r="J51" s="229">
        <v>14.53398</v>
      </c>
      <c r="K51" s="229">
        <v>15.63562</v>
      </c>
      <c r="L51" s="229">
        <v>17.23643</v>
      </c>
      <c r="M51" s="243"/>
      <c r="N51" s="243"/>
    </row>
    <row r="52" spans="1:15" ht="24" customHeight="1">
      <c r="A52" s="11"/>
      <c r="B52" s="10">
        <v>1</v>
      </c>
      <c r="C52" s="182">
        <v>225832</v>
      </c>
      <c r="D52" s="15">
        <v>260.625</v>
      </c>
      <c r="E52" s="11">
        <v>1.904</v>
      </c>
      <c r="F52" s="15">
        <f t="shared" si="2"/>
        <v>0.1645056</v>
      </c>
      <c r="G52" s="63">
        <f t="shared" si="0"/>
        <v>344.8404533333333</v>
      </c>
      <c r="H52" s="64">
        <f t="shared" si="1"/>
        <v>56.728185679872</v>
      </c>
      <c r="I52" s="10" t="s">
        <v>47</v>
      </c>
      <c r="J52" s="15">
        <v>354.55043</v>
      </c>
      <c r="K52" s="15">
        <v>353.39732</v>
      </c>
      <c r="L52" s="15">
        <v>326.57361</v>
      </c>
      <c r="M52" s="60"/>
      <c r="N52" s="60"/>
      <c r="O52" s="11"/>
    </row>
    <row r="53" spans="1:15" ht="24" customHeight="1">
      <c r="A53" s="11"/>
      <c r="B53" s="10">
        <v>2</v>
      </c>
      <c r="C53" s="182">
        <v>43244</v>
      </c>
      <c r="D53" s="15">
        <v>261.235</v>
      </c>
      <c r="E53" s="11">
        <v>22.578</v>
      </c>
      <c r="F53" s="15">
        <f t="shared" si="2"/>
        <v>1.9507392000000001</v>
      </c>
      <c r="G53" s="63">
        <f t="shared" si="0"/>
        <v>1520.8829366666666</v>
      </c>
      <c r="H53" s="64">
        <f t="shared" si="1"/>
        <v>2966.8459631667843</v>
      </c>
      <c r="I53" s="10" t="s">
        <v>48</v>
      </c>
      <c r="J53" s="15">
        <v>1500.44585</v>
      </c>
      <c r="K53" s="15">
        <v>1576.75267</v>
      </c>
      <c r="L53" s="15">
        <v>1485.45029</v>
      </c>
      <c r="M53" s="60"/>
      <c r="N53" s="60"/>
      <c r="O53" s="11"/>
    </row>
    <row r="54" spans="1:15" ht="24" customHeight="1">
      <c r="A54" s="11"/>
      <c r="B54" s="10">
        <v>3</v>
      </c>
      <c r="C54" s="182">
        <v>43244</v>
      </c>
      <c r="D54" s="15">
        <v>261.275</v>
      </c>
      <c r="E54" s="11">
        <v>27.257</v>
      </c>
      <c r="F54" s="15">
        <f t="shared" si="2"/>
        <v>2.3550048</v>
      </c>
      <c r="G54" s="63">
        <f t="shared" si="0"/>
        <v>1138.23348</v>
      </c>
      <c r="H54" s="64">
        <f t="shared" si="1"/>
        <v>2680.5453089207044</v>
      </c>
      <c r="I54" s="10" t="s">
        <v>49</v>
      </c>
      <c r="J54" s="15">
        <v>1142.37288</v>
      </c>
      <c r="K54" s="15">
        <v>1119.79409</v>
      </c>
      <c r="L54" s="15">
        <v>1152.53347</v>
      </c>
      <c r="M54" s="60"/>
      <c r="N54" s="60"/>
      <c r="O54" s="11"/>
    </row>
    <row r="55" spans="1:15" ht="24" customHeight="1">
      <c r="A55" s="11"/>
      <c r="B55" s="10">
        <v>1</v>
      </c>
      <c r="C55" s="182">
        <v>43261</v>
      </c>
      <c r="D55" s="15">
        <v>260.425</v>
      </c>
      <c r="E55" s="11">
        <v>1.83</v>
      </c>
      <c r="F55" s="15">
        <f t="shared" si="2"/>
        <v>0.158112</v>
      </c>
      <c r="G55" s="63">
        <f t="shared" si="0"/>
        <v>24.89041</v>
      </c>
      <c r="H55" s="64">
        <f t="shared" si="1"/>
        <v>3.93547250592</v>
      </c>
      <c r="I55" s="10" t="s">
        <v>50</v>
      </c>
      <c r="J55" s="15">
        <v>30.0605</v>
      </c>
      <c r="K55" s="15">
        <v>29.15355</v>
      </c>
      <c r="L55" s="15">
        <v>15.45718</v>
      </c>
      <c r="M55" s="60"/>
      <c r="N55" s="60"/>
      <c r="O55" s="11"/>
    </row>
    <row r="56" spans="1:15" ht="24" customHeight="1">
      <c r="A56" s="11"/>
      <c r="B56" s="10">
        <v>2</v>
      </c>
      <c r="C56" s="182">
        <v>43266</v>
      </c>
      <c r="D56" s="15">
        <v>260.455</v>
      </c>
      <c r="E56" s="11">
        <v>18.16</v>
      </c>
      <c r="F56" s="15">
        <f t="shared" si="2"/>
        <v>1.5690240000000002</v>
      </c>
      <c r="G56" s="63">
        <f t="shared" si="0"/>
        <v>51.79144</v>
      </c>
      <c r="H56" s="64">
        <f t="shared" si="1"/>
        <v>81.26201235456001</v>
      </c>
      <c r="I56" s="10" t="s">
        <v>51</v>
      </c>
      <c r="J56" s="15">
        <v>63.08319</v>
      </c>
      <c r="K56" s="15">
        <v>48.23361</v>
      </c>
      <c r="L56" s="15">
        <v>44.05752</v>
      </c>
      <c r="M56" s="60"/>
      <c r="N56" s="60"/>
      <c r="O56" s="11"/>
    </row>
    <row r="57" spans="1:15" ht="24" customHeight="1">
      <c r="A57" s="11"/>
      <c r="B57" s="10">
        <v>3</v>
      </c>
      <c r="C57" s="182">
        <v>43271</v>
      </c>
      <c r="D57" s="15">
        <v>260.845</v>
      </c>
      <c r="E57" s="11">
        <v>6.875</v>
      </c>
      <c r="F57" s="15">
        <f t="shared" si="2"/>
        <v>0.5940000000000001</v>
      </c>
      <c r="G57" s="63">
        <f t="shared" si="0"/>
        <v>200.55241333333333</v>
      </c>
      <c r="H57" s="64">
        <f t="shared" si="1"/>
        <v>119.12813352000002</v>
      </c>
      <c r="I57" s="10" t="s">
        <v>52</v>
      </c>
      <c r="J57" s="15">
        <v>183.70043</v>
      </c>
      <c r="K57" s="15">
        <v>191.47541</v>
      </c>
      <c r="L57" s="15">
        <v>226.4814</v>
      </c>
      <c r="M57" s="60"/>
      <c r="N57" s="60"/>
      <c r="O57" s="11"/>
    </row>
    <row r="58" spans="1:15" ht="24" customHeight="1">
      <c r="A58" s="11"/>
      <c r="B58" s="10">
        <v>4</v>
      </c>
      <c r="C58" s="182">
        <v>43281</v>
      </c>
      <c r="D58" s="15">
        <v>260.855</v>
      </c>
      <c r="E58" s="11">
        <v>6.517</v>
      </c>
      <c r="F58" s="15">
        <f t="shared" si="2"/>
        <v>0.5630688</v>
      </c>
      <c r="G58" s="63">
        <f t="shared" si="0"/>
        <v>167.20710333333332</v>
      </c>
      <c r="H58" s="64">
        <f t="shared" si="1"/>
        <v>94.149103025376</v>
      </c>
      <c r="I58" s="10" t="s">
        <v>53</v>
      </c>
      <c r="J58" s="15">
        <v>44.88124</v>
      </c>
      <c r="K58" s="15">
        <v>410.13137</v>
      </c>
      <c r="L58" s="15">
        <v>46.6087</v>
      </c>
      <c r="M58" s="60"/>
      <c r="N58" s="60"/>
      <c r="O58" s="11"/>
    </row>
    <row r="59" spans="1:15" ht="24" customHeight="1">
      <c r="A59" s="11"/>
      <c r="B59" s="10">
        <v>5</v>
      </c>
      <c r="C59" s="182">
        <v>43288</v>
      </c>
      <c r="D59" s="15">
        <v>260.155</v>
      </c>
      <c r="E59" s="11">
        <v>1.617</v>
      </c>
      <c r="F59" s="15">
        <f t="shared" si="2"/>
        <v>0.1397088</v>
      </c>
      <c r="G59" s="63">
        <f t="shared" si="0"/>
        <v>223.49897666666666</v>
      </c>
      <c r="H59" s="64">
        <f t="shared" si="1"/>
        <v>31.224773831327997</v>
      </c>
      <c r="I59" s="10" t="s">
        <v>54</v>
      </c>
      <c r="J59" s="15">
        <v>179.23873</v>
      </c>
      <c r="K59" s="15">
        <v>237.71852</v>
      </c>
      <c r="L59" s="15">
        <v>253.53968</v>
      </c>
      <c r="M59" s="60"/>
      <c r="N59" s="60"/>
      <c r="O59" s="11"/>
    </row>
    <row r="60" spans="1:15" ht="24" customHeight="1">
      <c r="A60" s="11"/>
      <c r="B60" s="10">
        <v>6</v>
      </c>
      <c r="C60" s="182">
        <v>43292</v>
      </c>
      <c r="D60" s="15">
        <v>261.215</v>
      </c>
      <c r="E60" s="11">
        <v>27.348</v>
      </c>
      <c r="F60" s="15">
        <f t="shared" si="2"/>
        <v>2.3628672</v>
      </c>
      <c r="G60" s="63">
        <f t="shared" si="0"/>
        <v>1137.32003</v>
      </c>
      <c r="H60" s="64">
        <f t="shared" si="1"/>
        <v>2687.336194790016</v>
      </c>
      <c r="I60" s="10" t="s">
        <v>55</v>
      </c>
      <c r="J60" s="15">
        <v>1171.64723</v>
      </c>
      <c r="K60" s="15">
        <v>1056.81894</v>
      </c>
      <c r="L60" s="15">
        <v>1183.49392</v>
      </c>
      <c r="M60" s="60"/>
      <c r="N60" s="60"/>
      <c r="O60" s="11"/>
    </row>
    <row r="61" spans="1:15" ht="24" customHeight="1">
      <c r="A61" s="11"/>
      <c r="B61" s="10">
        <v>7</v>
      </c>
      <c r="C61" s="182">
        <v>43302</v>
      </c>
      <c r="D61" s="15">
        <v>260.945</v>
      </c>
      <c r="E61" s="11">
        <v>13.731</v>
      </c>
      <c r="F61" s="15">
        <f t="shared" si="2"/>
        <v>1.1863584</v>
      </c>
      <c r="G61" s="63">
        <f t="shared" si="0"/>
        <v>360.74227333333334</v>
      </c>
      <c r="H61" s="64">
        <f t="shared" si="1"/>
        <v>427.969626204096</v>
      </c>
      <c r="I61" s="10" t="s">
        <v>56</v>
      </c>
      <c r="J61" s="15">
        <v>407.29921</v>
      </c>
      <c r="K61" s="15">
        <v>288.3057</v>
      </c>
      <c r="L61" s="15">
        <v>386.62191</v>
      </c>
      <c r="M61" s="60"/>
      <c r="N61" s="60"/>
      <c r="O61" s="11"/>
    </row>
    <row r="62" spans="1:15" ht="24" customHeight="1">
      <c r="A62" s="11"/>
      <c r="B62" s="10">
        <v>8</v>
      </c>
      <c r="C62" s="182">
        <v>43329</v>
      </c>
      <c r="D62" s="15">
        <v>262.04</v>
      </c>
      <c r="E62" s="11">
        <v>83.307</v>
      </c>
      <c r="F62" s="15">
        <f t="shared" si="2"/>
        <v>7.1977248000000005</v>
      </c>
      <c r="G62" s="63">
        <f t="shared" si="0"/>
        <v>674.7930700000001</v>
      </c>
      <c r="H62" s="64">
        <f t="shared" si="1"/>
        <v>4856.974814807137</v>
      </c>
      <c r="I62" s="10" t="s">
        <v>57</v>
      </c>
      <c r="J62" s="15">
        <v>760.35009</v>
      </c>
      <c r="K62" s="15">
        <v>595.20771</v>
      </c>
      <c r="L62" s="15">
        <v>668.82141</v>
      </c>
      <c r="M62" s="60"/>
      <c r="N62" s="60"/>
      <c r="O62" s="11"/>
    </row>
    <row r="63" spans="1:15" ht="24" customHeight="1">
      <c r="A63" s="11"/>
      <c r="B63" s="10">
        <v>9</v>
      </c>
      <c r="C63" s="182">
        <v>43337</v>
      </c>
      <c r="D63" s="15">
        <v>261.065</v>
      </c>
      <c r="E63" s="11">
        <v>11.411</v>
      </c>
      <c r="F63" s="15">
        <f t="shared" si="2"/>
        <v>0.9859104</v>
      </c>
      <c r="G63" s="63">
        <f t="shared" si="0"/>
        <v>68.62376666666667</v>
      </c>
      <c r="H63" s="64">
        <f t="shared" si="1"/>
        <v>67.65688524384</v>
      </c>
      <c r="I63" s="10" t="s">
        <v>58</v>
      </c>
      <c r="J63" s="15">
        <v>74.58944</v>
      </c>
      <c r="K63" s="15">
        <v>71.47758</v>
      </c>
      <c r="L63" s="15">
        <v>59.80428</v>
      </c>
      <c r="M63" s="60"/>
      <c r="N63" s="60"/>
      <c r="O63" s="11"/>
    </row>
    <row r="64" spans="1:15" ht="24" customHeight="1">
      <c r="A64" s="11"/>
      <c r="B64" s="10">
        <v>10</v>
      </c>
      <c r="C64" s="182">
        <v>43341</v>
      </c>
      <c r="D64" s="15">
        <v>261.175</v>
      </c>
      <c r="E64" s="11">
        <v>29.677</v>
      </c>
      <c r="F64" s="15">
        <f t="shared" si="2"/>
        <v>2.5640928</v>
      </c>
      <c r="G64" s="63">
        <f t="shared" si="0"/>
        <v>137.13743333333335</v>
      </c>
      <c r="H64" s="64">
        <f t="shared" si="1"/>
        <v>351.63310542048004</v>
      </c>
      <c r="I64" s="10" t="s">
        <v>59</v>
      </c>
      <c r="J64" s="15">
        <v>151.62286</v>
      </c>
      <c r="K64" s="15">
        <v>111.14892</v>
      </c>
      <c r="L64" s="15">
        <v>148.64052</v>
      </c>
      <c r="M64" s="60"/>
      <c r="N64" s="60"/>
      <c r="O64" s="11"/>
    </row>
    <row r="65" spans="1:15" ht="24" customHeight="1">
      <c r="A65" s="11"/>
      <c r="B65" s="10">
        <v>11</v>
      </c>
      <c r="C65" s="182">
        <v>43347</v>
      </c>
      <c r="D65" s="15">
        <v>261.206</v>
      </c>
      <c r="E65" s="11">
        <v>26.834</v>
      </c>
      <c r="F65" s="15">
        <f t="shared" si="2"/>
        <v>2.3184576</v>
      </c>
      <c r="G65" s="63">
        <f t="shared" si="0"/>
        <v>468.17623</v>
      </c>
      <c r="H65" s="64">
        <f t="shared" si="1"/>
        <v>1085.446738582848</v>
      </c>
      <c r="I65" s="10" t="s">
        <v>60</v>
      </c>
      <c r="J65" s="15">
        <v>443.41056</v>
      </c>
      <c r="K65" s="15">
        <v>468.60225</v>
      </c>
      <c r="L65" s="15">
        <v>492.51588</v>
      </c>
      <c r="M65" s="60"/>
      <c r="N65" s="60"/>
      <c r="O65" s="11"/>
    </row>
    <row r="66" spans="1:15" ht="24" customHeight="1">
      <c r="A66" s="11"/>
      <c r="B66" s="10">
        <v>12</v>
      </c>
      <c r="C66" s="182">
        <v>43353</v>
      </c>
      <c r="D66" s="15">
        <v>261.256</v>
      </c>
      <c r="E66" s="11">
        <v>29.884</v>
      </c>
      <c r="F66" s="15">
        <f t="shared" si="2"/>
        <v>2.5819776</v>
      </c>
      <c r="G66" s="63">
        <f t="shared" si="0"/>
        <v>281.77206333333334</v>
      </c>
      <c r="H66" s="64">
        <f t="shared" si="1"/>
        <v>727.529155832448</v>
      </c>
      <c r="I66" s="10" t="s">
        <v>61</v>
      </c>
      <c r="J66" s="15">
        <v>270.92404</v>
      </c>
      <c r="K66" s="15">
        <v>285.07303</v>
      </c>
      <c r="L66" s="15">
        <v>289.31912</v>
      </c>
      <c r="M66" s="60"/>
      <c r="N66" s="60"/>
      <c r="O66" s="11"/>
    </row>
    <row r="67" spans="1:15" ht="24" customHeight="1">
      <c r="A67" s="11"/>
      <c r="B67" s="10">
        <v>13</v>
      </c>
      <c r="C67" s="182">
        <v>43362</v>
      </c>
      <c r="D67" s="15">
        <v>261.396</v>
      </c>
      <c r="E67" s="11">
        <v>47.993</v>
      </c>
      <c r="F67" s="15">
        <f t="shared" si="2"/>
        <v>4.1465952</v>
      </c>
      <c r="G67" s="63">
        <f t="shared" si="0"/>
        <v>476.56925666666666</v>
      </c>
      <c r="H67" s="64">
        <f t="shared" si="1"/>
        <v>1976.139792161568</v>
      </c>
      <c r="I67" s="10" t="s">
        <v>62</v>
      </c>
      <c r="J67" s="15">
        <v>435.64416</v>
      </c>
      <c r="K67" s="15">
        <v>508.53833</v>
      </c>
      <c r="L67" s="15">
        <v>485.52528</v>
      </c>
      <c r="M67" s="60"/>
      <c r="N67" s="60"/>
      <c r="O67" s="11"/>
    </row>
    <row r="68" spans="1:15" ht="24" customHeight="1">
      <c r="A68" s="11"/>
      <c r="B68" s="10">
        <v>14</v>
      </c>
      <c r="C68" s="182">
        <v>43377</v>
      </c>
      <c r="D68" s="15">
        <v>260.756</v>
      </c>
      <c r="E68" s="11">
        <v>6.639</v>
      </c>
      <c r="F68" s="15">
        <f t="shared" si="2"/>
        <v>0.5736096</v>
      </c>
      <c r="G68" s="63">
        <f t="shared" si="0"/>
        <v>50.370290000000004</v>
      </c>
      <c r="H68" s="64">
        <f t="shared" si="1"/>
        <v>28.892881898784005</v>
      </c>
      <c r="I68" s="10" t="s">
        <v>63</v>
      </c>
      <c r="J68" s="15">
        <v>58.4273</v>
      </c>
      <c r="K68" s="15">
        <v>45.79174</v>
      </c>
      <c r="L68" s="15">
        <v>46.89183</v>
      </c>
      <c r="M68" s="60"/>
      <c r="N68" s="60"/>
      <c r="O68" s="11"/>
    </row>
    <row r="69" spans="1:15" ht="24" customHeight="1">
      <c r="A69" s="11"/>
      <c r="B69" s="10">
        <v>15</v>
      </c>
      <c r="C69" s="182">
        <v>43392</v>
      </c>
      <c r="D69" s="15">
        <v>260.456</v>
      </c>
      <c r="E69" s="11">
        <v>2.467</v>
      </c>
      <c r="F69" s="15">
        <f t="shared" si="2"/>
        <v>0.21314880000000003</v>
      </c>
      <c r="G69" s="63">
        <f t="shared" si="0"/>
        <v>33.32696666666667</v>
      </c>
      <c r="H69" s="64">
        <f t="shared" si="1"/>
        <v>7.103602952640002</v>
      </c>
      <c r="I69" s="10" t="s">
        <v>64</v>
      </c>
      <c r="J69" s="15">
        <v>39.43218</v>
      </c>
      <c r="K69" s="15">
        <v>30.10391</v>
      </c>
      <c r="L69" s="15">
        <v>30.44481</v>
      </c>
      <c r="M69" s="60"/>
      <c r="N69" s="60"/>
      <c r="O69" s="11"/>
    </row>
    <row r="70" spans="1:15" ht="24" customHeight="1">
      <c r="A70" s="11"/>
      <c r="B70" s="10">
        <v>16</v>
      </c>
      <c r="C70" s="182">
        <v>43399</v>
      </c>
      <c r="D70" s="15">
        <v>260.796</v>
      </c>
      <c r="E70" s="11">
        <v>8.267</v>
      </c>
      <c r="F70" s="15">
        <f t="shared" si="2"/>
        <v>0.7142688</v>
      </c>
      <c r="G70" s="63">
        <f t="shared" si="0"/>
        <v>176.02938000000003</v>
      </c>
      <c r="H70" s="64">
        <f t="shared" si="1"/>
        <v>125.73229401734403</v>
      </c>
      <c r="I70" s="10" t="s">
        <v>99</v>
      </c>
      <c r="J70" s="15">
        <v>191.24636</v>
      </c>
      <c r="K70" s="15">
        <v>165.17842</v>
      </c>
      <c r="L70" s="15">
        <v>171.66336</v>
      </c>
      <c r="M70" s="60"/>
      <c r="N70" s="60"/>
      <c r="O70" s="11"/>
    </row>
    <row r="71" spans="1:15" ht="24" customHeight="1">
      <c r="A71" s="11"/>
      <c r="B71" s="10">
        <v>17</v>
      </c>
      <c r="C71" s="182">
        <v>43410</v>
      </c>
      <c r="D71" s="15">
        <v>260.426</v>
      </c>
      <c r="E71" s="11">
        <v>2.457</v>
      </c>
      <c r="F71" s="15">
        <f t="shared" si="2"/>
        <v>0.2122848</v>
      </c>
      <c r="G71" s="63">
        <f t="shared" si="0"/>
        <v>22.619829999999997</v>
      </c>
      <c r="H71" s="64">
        <f t="shared" si="1"/>
        <v>4.801846087583999</v>
      </c>
      <c r="I71" s="10" t="s">
        <v>100</v>
      </c>
      <c r="J71" s="15">
        <v>20.28896</v>
      </c>
      <c r="K71" s="15">
        <v>26.12051</v>
      </c>
      <c r="L71" s="15">
        <v>21.45002</v>
      </c>
      <c r="M71" s="60"/>
      <c r="N71" s="60"/>
      <c r="O71" s="11"/>
    </row>
    <row r="72" spans="1:15" ht="24" customHeight="1">
      <c r="A72" s="11"/>
      <c r="B72" s="10">
        <v>18</v>
      </c>
      <c r="C72" s="182">
        <v>43417</v>
      </c>
      <c r="D72" s="15">
        <v>260.456</v>
      </c>
      <c r="E72" s="11">
        <v>3.322</v>
      </c>
      <c r="F72" s="15">
        <f t="shared" si="2"/>
        <v>0.2870208</v>
      </c>
      <c r="G72" s="63">
        <f t="shared" si="0"/>
        <v>58.2236</v>
      </c>
      <c r="H72" s="64">
        <f t="shared" si="1"/>
        <v>16.711384250880002</v>
      </c>
      <c r="I72" s="10" t="s">
        <v>101</v>
      </c>
      <c r="J72" s="15">
        <v>63.42878</v>
      </c>
      <c r="K72" s="15">
        <v>44.06823</v>
      </c>
      <c r="L72" s="15">
        <v>67.17379</v>
      </c>
      <c r="M72" s="60"/>
      <c r="N72" s="60"/>
      <c r="O72" s="11"/>
    </row>
    <row r="73" spans="1:15" ht="24" customHeight="1">
      <c r="A73" s="11"/>
      <c r="B73" s="10">
        <v>19</v>
      </c>
      <c r="C73" s="182">
        <v>43424</v>
      </c>
      <c r="D73" s="15">
        <v>260.406</v>
      </c>
      <c r="E73" s="11">
        <v>2.194</v>
      </c>
      <c r="F73" s="15">
        <f t="shared" si="2"/>
        <v>0.1895616</v>
      </c>
      <c r="G73" s="63">
        <f t="shared" si="0"/>
        <v>72.49605666666666</v>
      </c>
      <c r="H73" s="64">
        <f t="shared" si="1"/>
        <v>13.742468495424</v>
      </c>
      <c r="I73" s="10" t="s">
        <v>102</v>
      </c>
      <c r="J73" s="15">
        <v>88.60189</v>
      </c>
      <c r="K73" s="15">
        <v>65.27305</v>
      </c>
      <c r="L73" s="15">
        <v>63.61323</v>
      </c>
      <c r="M73" s="60"/>
      <c r="N73" s="60"/>
      <c r="O73" s="11"/>
    </row>
    <row r="74" spans="1:15" ht="24" customHeight="1">
      <c r="A74" s="11"/>
      <c r="B74" s="10">
        <v>20</v>
      </c>
      <c r="C74" s="182">
        <v>43446</v>
      </c>
      <c r="D74" s="15">
        <v>260.016</v>
      </c>
      <c r="E74" s="11">
        <v>1.185</v>
      </c>
      <c r="F74" s="15">
        <f t="shared" si="2"/>
        <v>0.10238400000000002</v>
      </c>
      <c r="G74" s="63">
        <f t="shared" si="0"/>
        <v>36.38067</v>
      </c>
      <c r="H74" s="64">
        <f t="shared" si="1"/>
        <v>3.724798517280001</v>
      </c>
      <c r="I74" s="10" t="s">
        <v>111</v>
      </c>
      <c r="J74" s="15">
        <v>32.95267</v>
      </c>
      <c r="K74" s="15">
        <v>36.03773</v>
      </c>
      <c r="L74" s="15">
        <v>40.15161</v>
      </c>
      <c r="M74" s="60"/>
      <c r="N74" s="60"/>
      <c r="O74" s="11"/>
    </row>
    <row r="75" spans="1:15" ht="24" customHeight="1">
      <c r="A75" s="11"/>
      <c r="B75" s="10">
        <v>21</v>
      </c>
      <c r="C75" s="182">
        <v>43453</v>
      </c>
      <c r="D75" s="15">
        <v>260.176</v>
      </c>
      <c r="E75" s="11">
        <v>1.544</v>
      </c>
      <c r="F75" s="15">
        <f t="shared" si="2"/>
        <v>0.1334016</v>
      </c>
      <c r="G75" s="63">
        <f t="shared" si="0"/>
        <v>10.192493333333333</v>
      </c>
      <c r="H75" s="64">
        <f t="shared" si="1"/>
        <v>1.3596949186560001</v>
      </c>
      <c r="I75" s="10" t="s">
        <v>112</v>
      </c>
      <c r="J75" s="15">
        <v>13.269</v>
      </c>
      <c r="K75" s="15">
        <v>5.00876</v>
      </c>
      <c r="L75" s="15">
        <v>12.29972</v>
      </c>
      <c r="M75" s="60"/>
      <c r="N75" s="60"/>
      <c r="O75" s="11"/>
    </row>
    <row r="76" spans="1:15" ht="24" customHeight="1">
      <c r="A76" s="11"/>
      <c r="B76" s="10">
        <v>22</v>
      </c>
      <c r="C76" s="182">
        <v>43459</v>
      </c>
      <c r="D76" s="15">
        <v>259.906</v>
      </c>
      <c r="E76" s="11">
        <v>0.229</v>
      </c>
      <c r="F76" s="15">
        <f t="shared" si="2"/>
        <v>0.0197856</v>
      </c>
      <c r="G76" s="63">
        <f t="shared" si="0"/>
        <v>22.789910000000003</v>
      </c>
      <c r="H76" s="64">
        <f t="shared" si="1"/>
        <v>0.45091204329600004</v>
      </c>
      <c r="I76" s="10" t="s">
        <v>113</v>
      </c>
      <c r="J76" s="15">
        <v>24.00295</v>
      </c>
      <c r="K76" s="15">
        <v>30.27682</v>
      </c>
      <c r="L76" s="15">
        <v>14.08996</v>
      </c>
      <c r="M76" s="60"/>
      <c r="N76" s="60"/>
      <c r="O76" s="11"/>
    </row>
    <row r="77" spans="1:15" ht="24" customHeight="1">
      <c r="A77" s="11"/>
      <c r="B77" s="10">
        <v>23</v>
      </c>
      <c r="C77" s="182">
        <v>43473</v>
      </c>
      <c r="D77" s="15">
        <v>259.876</v>
      </c>
      <c r="E77" s="11">
        <v>0.778</v>
      </c>
      <c r="F77" s="15">
        <f t="shared" si="2"/>
        <v>0.0672192</v>
      </c>
      <c r="G77" s="63">
        <f t="shared" si="0"/>
        <v>8.28735</v>
      </c>
      <c r="H77" s="64">
        <f t="shared" si="1"/>
        <v>0.5570690371200001</v>
      </c>
      <c r="I77" s="10" t="s">
        <v>114</v>
      </c>
      <c r="J77" s="15">
        <v>14.20695</v>
      </c>
      <c r="K77" s="15">
        <v>0</v>
      </c>
      <c r="L77" s="15">
        <v>10.6551</v>
      </c>
      <c r="M77" s="60"/>
      <c r="N77" s="60"/>
      <c r="O77" s="11"/>
    </row>
    <row r="78" spans="1:15" ht="24" customHeight="1">
      <c r="A78" s="11"/>
      <c r="B78" s="10">
        <v>24</v>
      </c>
      <c r="C78" s="182">
        <v>43483</v>
      </c>
      <c r="D78" s="15">
        <v>259.946</v>
      </c>
      <c r="E78" s="11">
        <v>0.016</v>
      </c>
      <c r="F78" s="15">
        <f t="shared" si="2"/>
        <v>0.0013824000000000002</v>
      </c>
      <c r="G78" s="63">
        <f t="shared" si="0"/>
        <v>7.151583333333334</v>
      </c>
      <c r="H78" s="64">
        <f t="shared" si="1"/>
        <v>0.009886348800000002</v>
      </c>
      <c r="I78" s="10" t="s">
        <v>115</v>
      </c>
      <c r="J78" s="15">
        <v>0</v>
      </c>
      <c r="K78" s="15">
        <v>3.75814</v>
      </c>
      <c r="L78" s="15">
        <v>17.69661</v>
      </c>
      <c r="M78" s="60"/>
      <c r="N78" s="60"/>
      <c r="O78" s="11"/>
    </row>
    <row r="79" spans="1:15" ht="24" customHeight="1">
      <c r="A79" s="11"/>
      <c r="B79" s="10">
        <v>25</v>
      </c>
      <c r="C79" s="182">
        <v>43490</v>
      </c>
      <c r="D79" s="15">
        <v>259.456</v>
      </c>
      <c r="E79" s="11">
        <v>0.009</v>
      </c>
      <c r="F79" s="15">
        <f t="shared" si="2"/>
        <v>0.0007776</v>
      </c>
      <c r="G79" s="63">
        <f t="shared" si="0"/>
        <v>10.217573333333334</v>
      </c>
      <c r="H79" s="64">
        <f t="shared" si="1"/>
        <v>0.007945185024</v>
      </c>
      <c r="I79" s="10" t="s">
        <v>117</v>
      </c>
      <c r="J79" s="15">
        <v>21.51349</v>
      </c>
      <c r="K79" s="15">
        <v>0.64964</v>
      </c>
      <c r="L79" s="15">
        <v>8.48959</v>
      </c>
      <c r="M79" s="60"/>
      <c r="N79" s="60"/>
      <c r="O79" s="11"/>
    </row>
    <row r="80" spans="1:15" ht="24" customHeight="1" thickBot="1">
      <c r="A80" s="11"/>
      <c r="B80" s="10">
        <v>26</v>
      </c>
      <c r="C80" s="182">
        <v>43512</v>
      </c>
      <c r="D80" s="15">
        <v>259.565</v>
      </c>
      <c r="E80" s="11">
        <v>0.706</v>
      </c>
      <c r="F80" s="15">
        <f t="shared" si="2"/>
        <v>0.0609984</v>
      </c>
      <c r="G80" s="63">
        <f t="shared" si="0"/>
        <v>1.6677633333333333</v>
      </c>
      <c r="H80" s="64">
        <f t="shared" si="1"/>
        <v>0.10173089491199999</v>
      </c>
      <c r="I80" s="10" t="s">
        <v>118</v>
      </c>
      <c r="J80" s="15">
        <v>1.25798</v>
      </c>
      <c r="K80" s="15">
        <v>2.00763</v>
      </c>
      <c r="L80" s="15">
        <v>1.73768</v>
      </c>
      <c r="M80" s="60"/>
      <c r="N80" s="60"/>
      <c r="O80" s="11"/>
    </row>
    <row r="81" spans="1:15" ht="24" customHeight="1">
      <c r="A81" s="268"/>
      <c r="B81" s="269"/>
      <c r="C81" s="270"/>
      <c r="D81" s="271"/>
      <c r="E81" s="268"/>
      <c r="F81" s="271"/>
      <c r="G81" s="272"/>
      <c r="H81" s="273"/>
      <c r="I81" s="269"/>
      <c r="J81" s="271"/>
      <c r="K81" s="271"/>
      <c r="L81" s="271"/>
      <c r="M81" s="60"/>
      <c r="N81" s="60"/>
      <c r="O81" s="11"/>
    </row>
    <row r="82" spans="1:15" ht="24" customHeight="1">
      <c r="A82" s="11"/>
      <c r="B82" s="10"/>
      <c r="C82" s="182"/>
      <c r="D82" s="15"/>
      <c r="E82" s="11"/>
      <c r="F82" s="15"/>
      <c r="G82" s="63"/>
      <c r="H82" s="64"/>
      <c r="I82" s="12"/>
      <c r="J82" s="15"/>
      <c r="K82" s="15"/>
      <c r="L82" s="15"/>
      <c r="M82" s="60"/>
      <c r="N82" s="60"/>
      <c r="O82" s="11"/>
    </row>
    <row r="83" spans="1:15" ht="24" customHeight="1">
      <c r="A83" s="11"/>
      <c r="B83" s="10"/>
      <c r="C83" s="182"/>
      <c r="D83" s="15"/>
      <c r="E83" s="11"/>
      <c r="F83" s="15"/>
      <c r="G83" s="63"/>
      <c r="H83" s="64"/>
      <c r="I83" s="12"/>
      <c r="J83" s="15"/>
      <c r="K83" s="15"/>
      <c r="L83" s="15"/>
      <c r="M83" s="60"/>
      <c r="N83" s="60"/>
      <c r="O83" s="11"/>
    </row>
    <row r="84" spans="1:15" ht="24" customHeight="1">
      <c r="A84" s="11"/>
      <c r="B84" s="10"/>
      <c r="C84" s="182"/>
      <c r="D84" s="15"/>
      <c r="E84" s="11"/>
      <c r="F84" s="15"/>
      <c r="G84" s="63"/>
      <c r="H84" s="64"/>
      <c r="I84" s="12"/>
      <c r="J84" s="15"/>
      <c r="K84" s="15"/>
      <c r="L84" s="15"/>
      <c r="M84" s="60"/>
      <c r="N84" s="60"/>
      <c r="O84" s="11"/>
    </row>
    <row r="85" spans="1:15" ht="24" customHeight="1">
      <c r="A85" s="11"/>
      <c r="B85" s="10"/>
      <c r="C85" s="182"/>
      <c r="D85" s="15"/>
      <c r="E85" s="11"/>
      <c r="F85" s="15"/>
      <c r="G85" s="63"/>
      <c r="H85" s="64"/>
      <c r="I85" s="81"/>
      <c r="J85" s="15"/>
      <c r="K85" s="15"/>
      <c r="L85" s="15"/>
      <c r="M85" s="60"/>
      <c r="N85" s="60"/>
      <c r="O85" s="11"/>
    </row>
    <row r="86" spans="1:15" ht="24" customHeight="1">
      <c r="A86" s="11"/>
      <c r="B86" s="10"/>
      <c r="C86" s="182"/>
      <c r="D86" s="15"/>
      <c r="E86" s="11"/>
      <c r="F86" s="15"/>
      <c r="G86" s="63"/>
      <c r="H86" s="64"/>
      <c r="I86" s="12"/>
      <c r="J86" s="15"/>
      <c r="K86" s="15"/>
      <c r="L86" s="15"/>
      <c r="M86" s="60"/>
      <c r="N86" s="60"/>
      <c r="O86" s="11"/>
    </row>
    <row r="87" spans="1:15" ht="24" customHeight="1">
      <c r="A87" s="11"/>
      <c r="B87" s="10"/>
      <c r="C87" s="182"/>
      <c r="D87" s="15"/>
      <c r="E87" s="11"/>
      <c r="F87" s="15"/>
      <c r="G87" s="63"/>
      <c r="H87" s="64"/>
      <c r="I87" s="12"/>
      <c r="J87" s="15"/>
      <c r="K87" s="15"/>
      <c r="L87" s="15"/>
      <c r="M87" s="60"/>
      <c r="N87" s="60"/>
      <c r="O87" s="11"/>
    </row>
    <row r="88" spans="1:15" ht="24" customHeight="1">
      <c r="A88" s="11"/>
      <c r="B88" s="10"/>
      <c r="C88" s="182"/>
      <c r="D88" s="15"/>
      <c r="E88" s="11"/>
      <c r="F88" s="15"/>
      <c r="G88" s="63"/>
      <c r="H88" s="64"/>
      <c r="I88" s="12"/>
      <c r="J88" s="15"/>
      <c r="K88" s="15"/>
      <c r="L88" s="15"/>
      <c r="M88" s="60"/>
      <c r="N88" s="60"/>
      <c r="O88" s="11"/>
    </row>
    <row r="89" spans="1:15" ht="24" customHeight="1">
      <c r="A89" s="11"/>
      <c r="B89" s="10"/>
      <c r="C89" s="182"/>
      <c r="D89" s="15"/>
      <c r="E89" s="11"/>
      <c r="F89" s="15"/>
      <c r="G89" s="63"/>
      <c r="H89" s="64"/>
      <c r="I89" s="12"/>
      <c r="J89" s="15"/>
      <c r="K89" s="15"/>
      <c r="L89" s="15"/>
      <c r="M89" s="60"/>
      <c r="N89" s="60"/>
      <c r="O89" s="11"/>
    </row>
    <row r="90" spans="1:15" ht="24" customHeight="1">
      <c r="A90" s="11"/>
      <c r="B90" s="10"/>
      <c r="C90" s="182"/>
      <c r="D90" s="15"/>
      <c r="E90" s="11"/>
      <c r="F90" s="15"/>
      <c r="G90" s="63"/>
      <c r="H90" s="64"/>
      <c r="I90" s="12"/>
      <c r="J90" s="15"/>
      <c r="K90" s="15"/>
      <c r="L90" s="15"/>
      <c r="M90" s="60"/>
      <c r="N90" s="60"/>
      <c r="O90" s="11"/>
    </row>
    <row r="91" spans="1:15" ht="24" customHeight="1">
      <c r="A91" s="11"/>
      <c r="B91" s="10"/>
      <c r="C91" s="182"/>
      <c r="D91" s="15"/>
      <c r="E91" s="11"/>
      <c r="F91" s="15"/>
      <c r="G91" s="63"/>
      <c r="H91" s="64"/>
      <c r="I91" s="10"/>
      <c r="J91" s="15"/>
      <c r="K91" s="15"/>
      <c r="L91" s="15"/>
      <c r="M91" s="60"/>
      <c r="N91" s="60"/>
      <c r="O91" s="11"/>
    </row>
    <row r="92" spans="1:15" ht="24" customHeight="1">
      <c r="A92" s="11"/>
      <c r="B92" s="10"/>
      <c r="C92" s="182"/>
      <c r="D92" s="15"/>
      <c r="E92" s="11"/>
      <c r="F92" s="15"/>
      <c r="G92" s="63"/>
      <c r="H92" s="64"/>
      <c r="I92" s="10"/>
      <c r="J92" s="15"/>
      <c r="K92" s="15"/>
      <c r="L92" s="15"/>
      <c r="M92" s="60"/>
      <c r="N92" s="60"/>
      <c r="O92" s="11"/>
    </row>
    <row r="93" spans="1:15" ht="24" customHeight="1">
      <c r="A93" s="11"/>
      <c r="B93" s="10"/>
      <c r="C93" s="182"/>
      <c r="D93" s="15"/>
      <c r="E93" s="11"/>
      <c r="F93" s="15"/>
      <c r="G93" s="63"/>
      <c r="H93" s="64"/>
      <c r="I93" s="10"/>
      <c r="J93" s="15"/>
      <c r="K93" s="15"/>
      <c r="L93" s="15"/>
      <c r="M93" s="60"/>
      <c r="N93" s="60"/>
      <c r="O93" s="11"/>
    </row>
    <row r="94" spans="1:15" ht="24" customHeight="1">
      <c r="A94" s="11"/>
      <c r="B94" s="10"/>
      <c r="C94" s="182"/>
      <c r="D94" s="15"/>
      <c r="E94" s="11"/>
      <c r="F94" s="15"/>
      <c r="G94" s="63"/>
      <c r="H94" s="64"/>
      <c r="I94" s="10"/>
      <c r="J94" s="15"/>
      <c r="K94" s="15"/>
      <c r="L94" s="15"/>
      <c r="M94" s="60"/>
      <c r="N94" s="60"/>
      <c r="O94" s="11"/>
    </row>
    <row r="95" spans="1:15" ht="24" customHeight="1">
      <c r="A95" s="11"/>
      <c r="B95" s="10"/>
      <c r="C95" s="182"/>
      <c r="D95" s="15"/>
      <c r="E95" s="11"/>
      <c r="F95" s="15"/>
      <c r="G95" s="63"/>
      <c r="H95" s="64"/>
      <c r="I95" s="10"/>
      <c r="J95" s="15"/>
      <c r="K95" s="15"/>
      <c r="L95" s="15"/>
      <c r="M95" s="60"/>
      <c r="N95" s="60"/>
      <c r="O95" s="11"/>
    </row>
    <row r="96" spans="1:15" ht="24" customHeight="1">
      <c r="A96" s="11"/>
      <c r="B96" s="10"/>
      <c r="C96" s="182"/>
      <c r="D96" s="15"/>
      <c r="E96" s="11"/>
      <c r="F96" s="15"/>
      <c r="G96" s="63"/>
      <c r="H96" s="64"/>
      <c r="I96" s="10"/>
      <c r="J96" s="15"/>
      <c r="K96" s="15"/>
      <c r="L96" s="15"/>
      <c r="M96" s="60"/>
      <c r="N96" s="60"/>
      <c r="O96" s="11"/>
    </row>
    <row r="97" spans="1:15" ht="24" customHeight="1">
      <c r="A97" s="11"/>
      <c r="B97" s="10"/>
      <c r="C97" s="182"/>
      <c r="D97" s="15"/>
      <c r="E97" s="11"/>
      <c r="F97" s="15"/>
      <c r="G97" s="63"/>
      <c r="H97" s="64"/>
      <c r="I97" s="10"/>
      <c r="J97" s="15"/>
      <c r="K97" s="15"/>
      <c r="L97" s="15"/>
      <c r="M97" s="60"/>
      <c r="N97" s="60"/>
      <c r="O97" s="11"/>
    </row>
    <row r="98" spans="1:15" ht="24" customHeight="1">
      <c r="A98" s="11"/>
      <c r="B98" s="10"/>
      <c r="C98" s="182"/>
      <c r="D98" s="15"/>
      <c r="E98" s="11"/>
      <c r="F98" s="15"/>
      <c r="G98" s="63"/>
      <c r="H98" s="64"/>
      <c r="I98" s="10"/>
      <c r="J98" s="15"/>
      <c r="K98" s="15"/>
      <c r="L98" s="15"/>
      <c r="M98" s="60"/>
      <c r="N98" s="60"/>
      <c r="O98" s="11"/>
    </row>
    <row r="99" spans="1:15" ht="24" customHeight="1">
      <c r="A99" s="11"/>
      <c r="B99" s="10"/>
      <c r="C99" s="182"/>
      <c r="D99" s="15"/>
      <c r="E99" s="11"/>
      <c r="F99" s="15"/>
      <c r="G99" s="63"/>
      <c r="H99" s="64"/>
      <c r="I99" s="10"/>
      <c r="J99" s="15"/>
      <c r="K99" s="15"/>
      <c r="L99" s="15"/>
      <c r="M99" s="60"/>
      <c r="N99" s="60"/>
      <c r="O99" s="11"/>
    </row>
    <row r="100" spans="1:15" ht="24" customHeight="1">
      <c r="A100" s="11"/>
      <c r="B100" s="10"/>
      <c r="C100" s="182"/>
      <c r="D100" s="15"/>
      <c r="E100" s="11"/>
      <c r="F100" s="15"/>
      <c r="G100" s="63"/>
      <c r="H100" s="64"/>
      <c r="I100" s="10"/>
      <c r="J100" s="15"/>
      <c r="K100" s="15"/>
      <c r="L100" s="15"/>
      <c r="M100" s="60"/>
      <c r="N100" s="60"/>
      <c r="O100" s="11"/>
    </row>
    <row r="101" spans="1:15" ht="24" customHeight="1">
      <c r="A101" s="11"/>
      <c r="B101" s="10"/>
      <c r="C101" s="182"/>
      <c r="D101" s="15"/>
      <c r="E101" s="11"/>
      <c r="F101" s="15"/>
      <c r="G101" s="63"/>
      <c r="H101" s="64"/>
      <c r="I101" s="10"/>
      <c r="J101" s="15"/>
      <c r="K101" s="15"/>
      <c r="L101" s="15"/>
      <c r="M101" s="60"/>
      <c r="N101" s="60"/>
      <c r="O101" s="11"/>
    </row>
    <row r="102" spans="1:15" ht="24" customHeight="1">
      <c r="A102" s="11"/>
      <c r="B102" s="10"/>
      <c r="C102" s="182"/>
      <c r="D102" s="15"/>
      <c r="E102" s="11"/>
      <c r="F102" s="15"/>
      <c r="G102" s="63"/>
      <c r="H102" s="64"/>
      <c r="I102" s="10"/>
      <c r="J102" s="15"/>
      <c r="K102" s="15"/>
      <c r="L102" s="15"/>
      <c r="M102" s="60"/>
      <c r="N102" s="60"/>
      <c r="O102" s="11"/>
    </row>
    <row r="103" spans="1:15" ht="24" customHeight="1">
      <c r="A103" s="11"/>
      <c r="B103" s="10"/>
      <c r="C103" s="182"/>
      <c r="D103" s="15"/>
      <c r="E103" s="11"/>
      <c r="F103" s="15"/>
      <c r="G103" s="63"/>
      <c r="H103" s="64"/>
      <c r="I103" s="10"/>
      <c r="J103" s="15"/>
      <c r="K103" s="15"/>
      <c r="L103" s="15"/>
      <c r="M103" s="60"/>
      <c r="N103" s="60"/>
      <c r="O103" s="11"/>
    </row>
    <row r="104" spans="1:15" ht="24" customHeight="1">
      <c r="A104" s="11"/>
      <c r="B104" s="10"/>
      <c r="C104" s="182"/>
      <c r="D104" s="15"/>
      <c r="E104" s="11"/>
      <c r="F104" s="15"/>
      <c r="G104" s="63"/>
      <c r="H104" s="64"/>
      <c r="I104" s="10"/>
      <c r="J104" s="15"/>
      <c r="K104" s="15"/>
      <c r="L104" s="15"/>
      <c r="M104" s="60"/>
      <c r="N104" s="60"/>
      <c r="O104" s="11"/>
    </row>
    <row r="105" spans="1:15" ht="24" customHeight="1">
      <c r="A105" s="11"/>
      <c r="B105" s="10"/>
      <c r="C105" s="182"/>
      <c r="D105" s="15"/>
      <c r="E105" s="11"/>
      <c r="F105" s="15"/>
      <c r="G105" s="63"/>
      <c r="H105" s="64"/>
      <c r="I105" s="10"/>
      <c r="J105" s="15"/>
      <c r="K105" s="15"/>
      <c r="L105" s="15"/>
      <c r="M105" s="60"/>
      <c r="N105" s="60"/>
      <c r="O105" s="11"/>
    </row>
    <row r="106" spans="1:15" ht="24" customHeight="1">
      <c r="A106" s="11"/>
      <c r="B106" s="10"/>
      <c r="C106" s="182"/>
      <c r="D106" s="15"/>
      <c r="E106" s="11"/>
      <c r="F106" s="15"/>
      <c r="G106" s="63"/>
      <c r="H106" s="64"/>
      <c r="I106" s="10"/>
      <c r="J106" s="15"/>
      <c r="K106" s="15"/>
      <c r="L106" s="15"/>
      <c r="M106" s="60"/>
      <c r="N106" s="60"/>
      <c r="O106" s="11"/>
    </row>
    <row r="107" spans="1:15" ht="24" customHeight="1">
      <c r="A107" s="11"/>
      <c r="B107" s="10"/>
      <c r="C107" s="182"/>
      <c r="D107" s="15"/>
      <c r="E107" s="11"/>
      <c r="F107" s="15"/>
      <c r="G107" s="63"/>
      <c r="H107" s="64"/>
      <c r="I107" s="10"/>
      <c r="J107" s="15"/>
      <c r="K107" s="15"/>
      <c r="L107" s="15"/>
      <c r="M107" s="60"/>
      <c r="N107" s="60"/>
      <c r="O107" s="11"/>
    </row>
    <row r="108" spans="1:15" ht="24" customHeight="1">
      <c r="A108" s="11"/>
      <c r="B108" s="10"/>
      <c r="C108" s="182"/>
      <c r="D108" s="15"/>
      <c r="E108" s="11"/>
      <c r="F108" s="15"/>
      <c r="G108" s="63"/>
      <c r="H108" s="64"/>
      <c r="I108" s="10"/>
      <c r="J108" s="15"/>
      <c r="K108" s="15"/>
      <c r="L108" s="15"/>
      <c r="M108" s="60"/>
      <c r="N108" s="60"/>
      <c r="O108" s="11"/>
    </row>
    <row r="109" spans="1:15" ht="24" customHeight="1">
      <c r="A109" s="11"/>
      <c r="B109" s="10"/>
      <c r="C109" s="182"/>
      <c r="D109" s="15"/>
      <c r="E109" s="11"/>
      <c r="F109" s="15"/>
      <c r="G109" s="63"/>
      <c r="H109" s="64"/>
      <c r="I109" s="10"/>
      <c r="J109" s="15"/>
      <c r="K109" s="15"/>
      <c r="L109" s="15"/>
      <c r="M109" s="60"/>
      <c r="N109" s="60"/>
      <c r="O109" s="11"/>
    </row>
    <row r="110" spans="1:15" ht="24" customHeight="1">
      <c r="A110" s="11"/>
      <c r="B110" s="10"/>
      <c r="C110" s="182"/>
      <c r="D110" s="15"/>
      <c r="E110" s="11"/>
      <c r="F110" s="15"/>
      <c r="G110" s="63"/>
      <c r="H110" s="64"/>
      <c r="I110" s="10"/>
      <c r="J110" s="15"/>
      <c r="K110" s="15"/>
      <c r="L110" s="15"/>
      <c r="M110" s="60"/>
      <c r="N110" s="60"/>
      <c r="O110" s="11"/>
    </row>
    <row r="111" spans="1:15" ht="24" customHeight="1">
      <c r="A111" s="11"/>
      <c r="B111" s="10"/>
      <c r="C111" s="182"/>
      <c r="D111" s="15"/>
      <c r="E111" s="11"/>
      <c r="F111" s="15"/>
      <c r="G111" s="63"/>
      <c r="H111" s="64"/>
      <c r="I111" s="10"/>
      <c r="J111" s="15"/>
      <c r="K111" s="15"/>
      <c r="L111" s="15"/>
      <c r="M111" s="60"/>
      <c r="N111" s="60"/>
      <c r="O111" s="11"/>
    </row>
    <row r="112" spans="1:15" ht="24" customHeight="1">
      <c r="A112" s="11"/>
      <c r="B112" s="10"/>
      <c r="C112" s="182"/>
      <c r="D112" s="15"/>
      <c r="E112" s="11"/>
      <c r="F112" s="15"/>
      <c r="G112" s="63"/>
      <c r="H112" s="64"/>
      <c r="I112" s="10"/>
      <c r="J112" s="15"/>
      <c r="K112" s="15"/>
      <c r="L112" s="15"/>
      <c r="M112" s="60"/>
      <c r="N112" s="60"/>
      <c r="O112" s="11"/>
    </row>
    <row r="113" spans="1:15" ht="24" customHeight="1">
      <c r="A113" s="11"/>
      <c r="B113" s="10"/>
      <c r="C113" s="182"/>
      <c r="D113" s="15"/>
      <c r="E113" s="11"/>
      <c r="F113" s="15"/>
      <c r="G113" s="63"/>
      <c r="H113" s="64"/>
      <c r="I113" s="10"/>
      <c r="J113" s="15"/>
      <c r="K113" s="15"/>
      <c r="L113" s="15"/>
      <c r="M113" s="60"/>
      <c r="N113" s="60"/>
      <c r="O113" s="11"/>
    </row>
    <row r="114" spans="1:15" ht="24" customHeight="1" thickBot="1">
      <c r="A114" s="11"/>
      <c r="B114" s="70"/>
      <c r="C114" s="184"/>
      <c r="D114" s="72"/>
      <c r="E114" s="71"/>
      <c r="F114" s="72"/>
      <c r="G114" s="73"/>
      <c r="H114" s="74"/>
      <c r="I114" s="70"/>
      <c r="J114" s="72"/>
      <c r="K114" s="72"/>
      <c r="L114" s="72"/>
      <c r="M114" s="60"/>
      <c r="N114" s="60"/>
      <c r="O114" s="11"/>
    </row>
    <row r="115" spans="1:15" ht="24" customHeight="1" thickTop="1">
      <c r="A115" s="11"/>
      <c r="B115" s="10"/>
      <c r="C115" s="182"/>
      <c r="D115" s="15"/>
      <c r="E115" s="15"/>
      <c r="F115" s="15"/>
      <c r="G115" s="63"/>
      <c r="H115" s="64"/>
      <c r="I115" s="10"/>
      <c r="J115" s="15"/>
      <c r="K115" s="15"/>
      <c r="L115" s="15"/>
      <c r="M115" s="60"/>
      <c r="N115" s="60"/>
      <c r="O115" s="11"/>
    </row>
    <row r="116" spans="1:15" ht="24" customHeight="1">
      <c r="A116" s="11"/>
      <c r="B116" s="10"/>
      <c r="C116" s="182"/>
      <c r="D116" s="15"/>
      <c r="E116" s="15"/>
      <c r="F116" s="15"/>
      <c r="G116" s="63"/>
      <c r="H116" s="64"/>
      <c r="I116" s="10"/>
      <c r="J116" s="15"/>
      <c r="K116" s="15"/>
      <c r="L116" s="15"/>
      <c r="M116" s="60"/>
      <c r="N116" s="60"/>
      <c r="O116" s="11"/>
    </row>
    <row r="117" spans="1:15" ht="24" customHeight="1">
      <c r="A117" s="11"/>
      <c r="B117" s="10"/>
      <c r="C117" s="182"/>
      <c r="D117" s="15"/>
      <c r="E117" s="15"/>
      <c r="F117" s="15"/>
      <c r="G117" s="63"/>
      <c r="H117" s="64"/>
      <c r="I117" s="76"/>
      <c r="J117" s="15"/>
      <c r="K117" s="15"/>
      <c r="L117" s="15"/>
      <c r="M117" s="60"/>
      <c r="N117" s="60"/>
      <c r="O117" s="11"/>
    </row>
    <row r="118" spans="1:15" ht="24" customHeight="1">
      <c r="A118" s="11"/>
      <c r="B118" s="10"/>
      <c r="C118" s="182"/>
      <c r="D118" s="15"/>
      <c r="E118" s="15"/>
      <c r="F118" s="15"/>
      <c r="G118" s="63"/>
      <c r="H118" s="64"/>
      <c r="I118" s="10"/>
      <c r="J118" s="15"/>
      <c r="K118" s="15"/>
      <c r="L118" s="15"/>
      <c r="M118" s="60"/>
      <c r="N118" s="60"/>
      <c r="O118" s="11"/>
    </row>
    <row r="119" spans="1:15" ht="24" customHeight="1">
      <c r="A119" s="11"/>
      <c r="B119" s="10"/>
      <c r="C119" s="182"/>
      <c r="D119" s="15"/>
      <c r="E119" s="15"/>
      <c r="F119" s="15"/>
      <c r="G119" s="15"/>
      <c r="H119" s="75"/>
      <c r="I119" s="10"/>
      <c r="J119" s="15"/>
      <c r="K119" s="15"/>
      <c r="L119" s="15"/>
      <c r="M119" s="60"/>
      <c r="N119" s="60"/>
      <c r="O119" s="11"/>
    </row>
    <row r="120" spans="1:15" ht="24">
      <c r="A120" s="11"/>
      <c r="B120" s="10"/>
      <c r="C120" s="182"/>
      <c r="D120" s="15"/>
      <c r="E120" s="15"/>
      <c r="F120" s="15"/>
      <c r="G120" s="15"/>
      <c r="H120" s="75"/>
      <c r="I120" s="10"/>
      <c r="J120" s="15"/>
      <c r="K120" s="15"/>
      <c r="L120" s="15"/>
      <c r="M120" s="60"/>
      <c r="N120" s="60"/>
      <c r="O120" s="11"/>
    </row>
    <row r="121" spans="1:15" ht="24">
      <c r="A121" s="11"/>
      <c r="B121" s="10"/>
      <c r="C121" s="182"/>
      <c r="D121" s="15"/>
      <c r="E121" s="15"/>
      <c r="F121" s="15"/>
      <c r="G121" s="15"/>
      <c r="H121" s="75"/>
      <c r="I121" s="10"/>
      <c r="J121" s="15"/>
      <c r="K121" s="15"/>
      <c r="L121" s="15"/>
      <c r="M121" s="60"/>
      <c r="N121" s="60"/>
      <c r="O121" s="11"/>
    </row>
    <row r="122" spans="1:15" ht="24">
      <c r="A122" s="11"/>
      <c r="B122" s="10"/>
      <c r="C122" s="182"/>
      <c r="D122" s="15"/>
      <c r="E122" s="15"/>
      <c r="F122" s="15"/>
      <c r="G122" s="15"/>
      <c r="H122" s="75"/>
      <c r="I122" s="10"/>
      <c r="J122" s="15"/>
      <c r="K122" s="15"/>
      <c r="L122" s="15"/>
      <c r="M122" s="60"/>
      <c r="N122" s="60"/>
      <c r="O122" s="11"/>
    </row>
    <row r="123" spans="1:15" ht="24">
      <c r="A123" s="11"/>
      <c r="B123" s="10"/>
      <c r="C123" s="182"/>
      <c r="D123" s="15"/>
      <c r="E123" s="15"/>
      <c r="F123" s="15"/>
      <c r="G123" s="15"/>
      <c r="H123" s="75"/>
      <c r="I123" s="10"/>
      <c r="J123" s="15"/>
      <c r="K123" s="15"/>
      <c r="L123" s="15"/>
      <c r="M123" s="60"/>
      <c r="N123" s="60"/>
      <c r="O123" s="11"/>
    </row>
    <row r="124" spans="1:15" ht="24">
      <c r="A124" s="11"/>
      <c r="B124" s="10"/>
      <c r="C124" s="182"/>
      <c r="D124" s="15"/>
      <c r="E124" s="15"/>
      <c r="F124" s="15"/>
      <c r="G124" s="15"/>
      <c r="H124" s="75"/>
      <c r="I124" s="10"/>
      <c r="J124" s="15"/>
      <c r="K124" s="15"/>
      <c r="L124" s="15"/>
      <c r="M124" s="60"/>
      <c r="N124" s="60"/>
      <c r="O124" s="11"/>
    </row>
    <row r="125" spans="1:15" ht="24">
      <c r="A125" s="11"/>
      <c r="B125" s="10"/>
      <c r="C125" s="182"/>
      <c r="D125" s="15"/>
      <c r="E125" s="15"/>
      <c r="F125" s="15"/>
      <c r="G125" s="15"/>
      <c r="H125" s="75"/>
      <c r="I125" s="10"/>
      <c r="J125" s="15"/>
      <c r="K125" s="15"/>
      <c r="L125" s="15"/>
      <c r="M125" s="60"/>
      <c r="N125" s="60"/>
      <c r="O125" s="11"/>
    </row>
    <row r="126" spans="1:15" ht="24">
      <c r="A126" s="11"/>
      <c r="B126" s="10"/>
      <c r="C126" s="182"/>
      <c r="D126" s="15"/>
      <c r="E126" s="15"/>
      <c r="F126" s="15"/>
      <c r="G126" s="15"/>
      <c r="H126" s="75"/>
      <c r="I126" s="10"/>
      <c r="J126" s="15"/>
      <c r="K126" s="15"/>
      <c r="L126" s="15"/>
      <c r="M126" s="60"/>
      <c r="N126" s="60"/>
      <c r="O126" s="11"/>
    </row>
    <row r="127" spans="1:15" ht="24">
      <c r="A127" s="11"/>
      <c r="B127" s="10"/>
      <c r="C127" s="182"/>
      <c r="D127" s="15"/>
      <c r="E127" s="15"/>
      <c r="F127" s="15"/>
      <c r="G127" s="15"/>
      <c r="H127" s="75"/>
      <c r="I127" s="10"/>
      <c r="J127" s="15"/>
      <c r="K127" s="15"/>
      <c r="L127" s="15"/>
      <c r="M127" s="60"/>
      <c r="N127" s="60"/>
      <c r="O127" s="11"/>
    </row>
    <row r="128" spans="1:15" ht="24">
      <c r="A128" s="11"/>
      <c r="B128" s="10"/>
      <c r="C128" s="182"/>
      <c r="D128" s="15"/>
      <c r="E128" s="15"/>
      <c r="F128" s="15"/>
      <c r="G128" s="15"/>
      <c r="H128" s="75"/>
      <c r="I128" s="10"/>
      <c r="J128" s="15"/>
      <c r="K128" s="15"/>
      <c r="L128" s="15"/>
      <c r="M128" s="60"/>
      <c r="N128" s="60"/>
      <c r="O128" s="11"/>
    </row>
    <row r="129" spans="1:15" ht="24">
      <c r="A129" s="11"/>
      <c r="B129" s="10"/>
      <c r="C129" s="182"/>
      <c r="D129" s="15"/>
      <c r="E129" s="15"/>
      <c r="F129" s="15"/>
      <c r="G129" s="15"/>
      <c r="H129" s="75"/>
      <c r="I129" s="10"/>
      <c r="J129" s="15"/>
      <c r="K129" s="15"/>
      <c r="L129" s="15"/>
      <c r="M129" s="60"/>
      <c r="N129" s="60"/>
      <c r="O129" s="11"/>
    </row>
    <row r="130" spans="1:15" ht="24">
      <c r="A130" s="11"/>
      <c r="B130" s="10"/>
      <c r="C130" s="182"/>
      <c r="D130" s="15"/>
      <c r="E130" s="15"/>
      <c r="F130" s="15"/>
      <c r="G130" s="15"/>
      <c r="H130" s="75"/>
      <c r="I130" s="10"/>
      <c r="J130" s="15"/>
      <c r="K130" s="15"/>
      <c r="L130" s="15"/>
      <c r="M130" s="60"/>
      <c r="N130" s="60"/>
      <c r="O130" s="11"/>
    </row>
    <row r="131" spans="1:15" ht="24">
      <c r="A131" s="11"/>
      <c r="B131" s="10"/>
      <c r="C131" s="182"/>
      <c r="D131" s="15"/>
      <c r="E131" s="15"/>
      <c r="F131" s="15"/>
      <c r="G131" s="15"/>
      <c r="H131" s="75"/>
      <c r="I131" s="10"/>
      <c r="J131" s="15"/>
      <c r="K131" s="15"/>
      <c r="L131" s="15"/>
      <c r="M131" s="60"/>
      <c r="N131" s="60"/>
      <c r="O131" s="11"/>
    </row>
    <row r="132" spans="1:15" ht="24">
      <c r="A132" s="11"/>
      <c r="B132" s="10"/>
      <c r="C132" s="182"/>
      <c r="D132" s="15"/>
      <c r="E132" s="15"/>
      <c r="F132" s="15"/>
      <c r="G132" s="15"/>
      <c r="H132" s="75"/>
      <c r="I132" s="10"/>
      <c r="J132" s="15"/>
      <c r="K132" s="15"/>
      <c r="L132" s="15"/>
      <c r="M132" s="60"/>
      <c r="N132" s="60"/>
      <c r="O132" s="11"/>
    </row>
    <row r="133" spans="1:15" ht="24">
      <c r="A133" s="11"/>
      <c r="B133" s="10"/>
      <c r="C133" s="182"/>
      <c r="D133" s="15"/>
      <c r="E133" s="15"/>
      <c r="F133" s="15"/>
      <c r="G133" s="15"/>
      <c r="H133" s="75"/>
      <c r="I133" s="10"/>
      <c r="J133" s="15"/>
      <c r="K133" s="15"/>
      <c r="L133" s="15"/>
      <c r="M133" s="60"/>
      <c r="N133" s="60"/>
      <c r="O133" s="11"/>
    </row>
    <row r="134" spans="1:15" ht="24">
      <c r="A134" s="11"/>
      <c r="B134" s="10"/>
      <c r="C134" s="182"/>
      <c r="D134" s="15"/>
      <c r="E134" s="15"/>
      <c r="F134" s="15"/>
      <c r="G134" s="15"/>
      <c r="H134" s="75"/>
      <c r="I134" s="10"/>
      <c r="J134" s="15"/>
      <c r="K134" s="15"/>
      <c r="L134" s="15"/>
      <c r="M134" s="60"/>
      <c r="N134" s="60"/>
      <c r="O134" s="11"/>
    </row>
    <row r="135" spans="1:15" ht="24">
      <c r="A135" s="11"/>
      <c r="B135" s="10"/>
      <c r="C135" s="182"/>
      <c r="D135" s="15"/>
      <c r="E135" s="15"/>
      <c r="F135" s="15"/>
      <c r="G135" s="15"/>
      <c r="H135" s="75"/>
      <c r="I135" s="10"/>
      <c r="J135" s="15"/>
      <c r="K135" s="15"/>
      <c r="L135" s="15"/>
      <c r="M135" s="60"/>
      <c r="N135" s="60"/>
      <c r="O135" s="11"/>
    </row>
    <row r="136" spans="1:15" ht="24">
      <c r="A136" s="11"/>
      <c r="B136" s="10"/>
      <c r="C136" s="182"/>
      <c r="D136" s="15"/>
      <c r="E136" s="15"/>
      <c r="F136" s="15"/>
      <c r="G136" s="15"/>
      <c r="H136" s="75"/>
      <c r="I136" s="10"/>
      <c r="J136" s="15"/>
      <c r="K136" s="15"/>
      <c r="L136" s="15"/>
      <c r="M136" s="60"/>
      <c r="N136" s="60"/>
      <c r="O136" s="11"/>
    </row>
    <row r="137" spans="1:15" ht="24">
      <c r="A137" s="11"/>
      <c r="B137" s="10"/>
      <c r="C137" s="182"/>
      <c r="D137" s="15"/>
      <c r="E137" s="15"/>
      <c r="F137" s="15"/>
      <c r="G137" s="15"/>
      <c r="H137" s="75"/>
      <c r="I137" s="10"/>
      <c r="J137" s="15"/>
      <c r="K137" s="15"/>
      <c r="L137" s="15"/>
      <c r="M137" s="60"/>
      <c r="N137" s="60"/>
      <c r="O137" s="11"/>
    </row>
    <row r="138" spans="1:15" ht="24">
      <c r="A138" s="11"/>
      <c r="B138" s="10"/>
      <c r="C138" s="182"/>
      <c r="D138" s="15"/>
      <c r="E138" s="15"/>
      <c r="F138" s="15"/>
      <c r="G138" s="15"/>
      <c r="H138" s="75"/>
      <c r="I138" s="10"/>
      <c r="J138" s="15"/>
      <c r="K138" s="15"/>
      <c r="L138" s="15"/>
      <c r="M138" s="60"/>
      <c r="N138" s="60"/>
      <c r="O138" s="11"/>
    </row>
    <row r="139" spans="1:15" ht="24">
      <c r="A139" s="11"/>
      <c r="B139" s="10"/>
      <c r="C139" s="182"/>
      <c r="D139" s="15"/>
      <c r="E139" s="15"/>
      <c r="F139" s="15"/>
      <c r="G139" s="15"/>
      <c r="H139" s="75"/>
      <c r="I139" s="10"/>
      <c r="J139" s="15"/>
      <c r="K139" s="15"/>
      <c r="L139" s="15"/>
      <c r="M139" s="60"/>
      <c r="N139" s="60"/>
      <c r="O139" s="11"/>
    </row>
    <row r="140" spans="1:15" ht="24">
      <c r="A140" s="11"/>
      <c r="B140" s="10"/>
      <c r="C140" s="182"/>
      <c r="D140" s="15"/>
      <c r="E140" s="15"/>
      <c r="F140" s="15"/>
      <c r="G140" s="15"/>
      <c r="H140" s="75"/>
      <c r="I140" s="10"/>
      <c r="J140" s="15"/>
      <c r="K140" s="15"/>
      <c r="L140" s="15"/>
      <c r="M140" s="60"/>
      <c r="N140" s="60"/>
      <c r="O140" s="11"/>
    </row>
    <row r="141" spans="1:15" ht="24">
      <c r="A141" s="11"/>
      <c r="B141" s="10"/>
      <c r="C141" s="182"/>
      <c r="D141" s="15"/>
      <c r="E141" s="15"/>
      <c r="F141" s="15"/>
      <c r="G141" s="15"/>
      <c r="H141" s="75"/>
      <c r="I141" s="10"/>
      <c r="J141" s="15"/>
      <c r="K141" s="15"/>
      <c r="L141" s="15"/>
      <c r="M141" s="60"/>
      <c r="N141" s="60"/>
      <c r="O141" s="11"/>
    </row>
    <row r="142" spans="1:15" ht="24">
      <c r="A142" s="11"/>
      <c r="B142" s="10"/>
      <c r="C142" s="182"/>
      <c r="D142" s="15"/>
      <c r="E142" s="15"/>
      <c r="F142" s="15"/>
      <c r="G142" s="15"/>
      <c r="H142" s="75"/>
      <c r="I142" s="10"/>
      <c r="J142" s="15"/>
      <c r="K142" s="15"/>
      <c r="L142" s="15"/>
      <c r="M142" s="60"/>
      <c r="N142" s="60"/>
      <c r="O142" s="11"/>
    </row>
    <row r="143" spans="1:15" ht="24">
      <c r="A143" s="11"/>
      <c r="B143" s="10"/>
      <c r="C143" s="182"/>
      <c r="D143" s="15"/>
      <c r="E143" s="15"/>
      <c r="F143" s="15"/>
      <c r="G143" s="15"/>
      <c r="H143" s="75"/>
      <c r="I143" s="10"/>
      <c r="J143" s="15"/>
      <c r="K143" s="15"/>
      <c r="L143" s="15"/>
      <c r="M143" s="60"/>
      <c r="N143" s="60"/>
      <c r="O143" s="11"/>
    </row>
    <row r="144" spans="1:15" ht="24">
      <c r="A144" s="11"/>
      <c r="B144" s="10"/>
      <c r="C144" s="182"/>
      <c r="D144" s="15"/>
      <c r="E144" s="15"/>
      <c r="F144" s="15"/>
      <c r="G144" s="15"/>
      <c r="H144" s="75"/>
      <c r="I144" s="10"/>
      <c r="J144" s="15"/>
      <c r="K144" s="15"/>
      <c r="L144" s="15"/>
      <c r="M144" s="60"/>
      <c r="N144" s="60"/>
      <c r="O144" s="11"/>
    </row>
    <row r="145" spans="1:15" ht="24">
      <c r="A145" s="11"/>
      <c r="B145" s="10"/>
      <c r="C145" s="182"/>
      <c r="D145" s="15"/>
      <c r="E145" s="15"/>
      <c r="F145" s="15"/>
      <c r="G145" s="15"/>
      <c r="H145" s="75"/>
      <c r="I145" s="10"/>
      <c r="J145" s="15"/>
      <c r="K145" s="15"/>
      <c r="L145" s="15"/>
      <c r="M145" s="60"/>
      <c r="N145" s="60"/>
      <c r="O145" s="11"/>
    </row>
    <row r="146" spans="1:15" ht="24">
      <c r="A146" s="11"/>
      <c r="B146" s="10"/>
      <c r="C146" s="182"/>
      <c r="D146" s="15"/>
      <c r="E146" s="15"/>
      <c r="F146" s="15"/>
      <c r="I146" s="10"/>
      <c r="J146" s="15"/>
      <c r="K146" s="15"/>
      <c r="L146" s="15"/>
      <c r="M146" s="60"/>
      <c r="N146" s="15"/>
      <c r="O146" s="75"/>
    </row>
    <row r="147" spans="1:15" ht="24">
      <c r="A147" s="11"/>
      <c r="B147" s="10"/>
      <c r="C147" s="182"/>
      <c r="D147" s="15"/>
      <c r="E147" s="15"/>
      <c r="F147" s="15"/>
      <c r="G147" s="15"/>
      <c r="H147" s="75"/>
      <c r="I147" s="10"/>
      <c r="J147" s="15"/>
      <c r="K147" s="15"/>
      <c r="L147" s="15"/>
      <c r="M147" s="60"/>
      <c r="N147" s="60"/>
      <c r="O147" s="11"/>
    </row>
    <row r="148" spans="1:15" ht="24">
      <c r="A148" s="11"/>
      <c r="B148" s="10"/>
      <c r="C148" s="182"/>
      <c r="D148" s="15"/>
      <c r="E148" s="15"/>
      <c r="F148" s="15"/>
      <c r="G148" s="15"/>
      <c r="H148" s="75"/>
      <c r="I148" s="10"/>
      <c r="J148" s="15"/>
      <c r="K148" s="15"/>
      <c r="L148" s="15"/>
      <c r="M148" s="60"/>
      <c r="N148" s="60"/>
      <c r="O148" s="11"/>
    </row>
    <row r="149" spans="1:15" ht="24.75" thickBot="1">
      <c r="A149" s="66"/>
      <c r="B149" s="65"/>
      <c r="C149" s="183"/>
      <c r="D149" s="67"/>
      <c r="E149" s="67"/>
      <c r="F149" s="67"/>
      <c r="G149" s="67"/>
      <c r="H149" s="77"/>
      <c r="I149" s="65"/>
      <c r="J149" s="67"/>
      <c r="K149" s="67"/>
      <c r="L149" s="67"/>
      <c r="M149" s="60"/>
      <c r="N149" s="60"/>
      <c r="O149" s="11"/>
    </row>
    <row r="150" spans="1:15" ht="24">
      <c r="A150" s="11"/>
      <c r="B150" s="10"/>
      <c r="C150" s="182"/>
      <c r="D150" s="15"/>
      <c r="E150" s="15"/>
      <c r="F150" s="15"/>
      <c r="G150" s="15"/>
      <c r="H150" s="75"/>
      <c r="I150" s="10"/>
      <c r="J150" s="15"/>
      <c r="K150" s="15"/>
      <c r="L150" s="15"/>
      <c r="M150" s="60"/>
      <c r="N150" s="60"/>
      <c r="O150" s="11"/>
    </row>
    <row r="151" spans="1:15" ht="24">
      <c r="A151" s="11"/>
      <c r="B151" s="10"/>
      <c r="C151" s="182"/>
      <c r="D151" s="15"/>
      <c r="E151" s="11"/>
      <c r="F151" s="82"/>
      <c r="G151" s="82"/>
      <c r="H151" s="83"/>
      <c r="I151" s="10"/>
      <c r="J151" s="15"/>
      <c r="K151" s="15"/>
      <c r="L151" s="15"/>
      <c r="M151" s="60"/>
      <c r="N151" s="60"/>
      <c r="O151" s="11"/>
    </row>
    <row r="152" spans="1:15" ht="24">
      <c r="A152" s="11"/>
      <c r="B152" s="10"/>
      <c r="C152" s="182"/>
      <c r="D152" s="15"/>
      <c r="E152" s="11"/>
      <c r="F152" s="15"/>
      <c r="G152" s="15"/>
      <c r="H152" s="83"/>
      <c r="I152" s="10"/>
      <c r="J152" s="15"/>
      <c r="K152" s="15"/>
      <c r="L152" s="15"/>
      <c r="M152" s="60"/>
      <c r="N152" s="60"/>
      <c r="O152" s="11"/>
    </row>
    <row r="153" spans="1:15" ht="24">
      <c r="A153" s="11"/>
      <c r="B153" s="10"/>
      <c r="C153" s="182"/>
      <c r="D153" s="15"/>
      <c r="E153" s="11"/>
      <c r="F153" s="15"/>
      <c r="G153" s="15"/>
      <c r="H153" s="83"/>
      <c r="I153" s="10"/>
      <c r="J153" s="15"/>
      <c r="K153" s="15"/>
      <c r="L153" s="15"/>
      <c r="M153" s="60"/>
      <c r="N153" s="60"/>
      <c r="O153" s="11"/>
    </row>
    <row r="154" spans="1:15" ht="24">
      <c r="A154" s="11"/>
      <c r="B154" s="10"/>
      <c r="C154" s="182"/>
      <c r="D154" s="15"/>
      <c r="E154" s="11"/>
      <c r="F154" s="15"/>
      <c r="G154" s="15"/>
      <c r="H154" s="83"/>
      <c r="I154" s="10"/>
      <c r="J154" s="15"/>
      <c r="K154" s="15"/>
      <c r="L154" s="15"/>
      <c r="M154" s="60"/>
      <c r="N154" s="60"/>
      <c r="O154" s="11"/>
    </row>
    <row r="155" spans="1:15" ht="24">
      <c r="A155" s="11"/>
      <c r="B155" s="10"/>
      <c r="C155" s="182"/>
      <c r="D155" s="15"/>
      <c r="E155" s="11"/>
      <c r="F155" s="15"/>
      <c r="G155" s="15"/>
      <c r="H155" s="83"/>
      <c r="I155" s="10"/>
      <c r="J155" s="15"/>
      <c r="K155" s="15"/>
      <c r="L155" s="15"/>
      <c r="M155" s="60"/>
      <c r="N155" s="60"/>
      <c r="O155" s="11"/>
    </row>
    <row r="156" spans="1:15" ht="24">
      <c r="A156" s="11"/>
      <c r="B156" s="10"/>
      <c r="C156" s="182"/>
      <c r="D156" s="15"/>
      <c r="E156" s="11"/>
      <c r="F156" s="15"/>
      <c r="G156" s="15"/>
      <c r="H156" s="75"/>
      <c r="I156" s="10"/>
      <c r="J156" s="15"/>
      <c r="K156" s="15"/>
      <c r="L156" s="15"/>
      <c r="M156" s="60"/>
      <c r="N156" s="60"/>
      <c r="O156" s="11"/>
    </row>
    <row r="157" spans="1:15" ht="24">
      <c r="A157" s="11"/>
      <c r="B157" s="10"/>
      <c r="C157" s="182"/>
      <c r="D157" s="15"/>
      <c r="E157" s="11"/>
      <c r="F157" s="15"/>
      <c r="G157" s="15"/>
      <c r="H157" s="75"/>
      <c r="I157" s="10"/>
      <c r="J157" s="15"/>
      <c r="K157" s="15"/>
      <c r="L157" s="15"/>
      <c r="M157" s="60"/>
      <c r="N157" s="60"/>
      <c r="O157" s="11"/>
    </row>
    <row r="158" spans="1:15" ht="24">
      <c r="A158" s="11"/>
      <c r="B158" s="10"/>
      <c r="C158" s="182"/>
      <c r="D158" s="15"/>
      <c r="E158" s="11"/>
      <c r="F158" s="15"/>
      <c r="G158" s="15"/>
      <c r="H158" s="75"/>
      <c r="I158" s="10"/>
      <c r="J158" s="15"/>
      <c r="K158" s="15"/>
      <c r="L158" s="15"/>
      <c r="M158" s="60"/>
      <c r="N158" s="60"/>
      <c r="O158" s="11"/>
    </row>
    <row r="159" spans="1:15" ht="24">
      <c r="A159" s="11"/>
      <c r="B159" s="10"/>
      <c r="C159" s="78"/>
      <c r="D159" s="15"/>
      <c r="E159" s="11"/>
      <c r="F159" s="15"/>
      <c r="G159" s="15"/>
      <c r="H159" s="75"/>
      <c r="I159" s="10"/>
      <c r="J159" s="15"/>
      <c r="K159" s="15"/>
      <c r="L159" s="15"/>
      <c r="M159" s="60"/>
      <c r="N159" s="60"/>
      <c r="O159" s="11"/>
    </row>
    <row r="160" spans="1:15" ht="24">
      <c r="A160" s="11"/>
      <c r="B160" s="10"/>
      <c r="C160" s="78"/>
      <c r="D160" s="15"/>
      <c r="E160" s="11"/>
      <c r="F160" s="15"/>
      <c r="G160" s="15"/>
      <c r="H160" s="75"/>
      <c r="I160" s="10"/>
      <c r="J160" s="15"/>
      <c r="K160" s="15"/>
      <c r="L160" s="15"/>
      <c r="M160" s="60"/>
      <c r="N160" s="60"/>
      <c r="O160" s="11"/>
    </row>
    <row r="161" spans="1:15" ht="24">
      <c r="A161" s="11"/>
      <c r="B161" s="10"/>
      <c r="C161" s="78"/>
      <c r="D161" s="15"/>
      <c r="E161" s="11"/>
      <c r="F161" s="15"/>
      <c r="G161" s="15"/>
      <c r="H161" s="75"/>
      <c r="I161" s="10"/>
      <c r="J161" s="15"/>
      <c r="K161" s="15"/>
      <c r="L161" s="15"/>
      <c r="M161" s="60"/>
      <c r="N161" s="60"/>
      <c r="O161" s="11"/>
    </row>
    <row r="162" spans="1:15" ht="24">
      <c r="A162" s="11"/>
      <c r="B162" s="10"/>
      <c r="C162" s="78"/>
      <c r="D162" s="15"/>
      <c r="E162" s="11"/>
      <c r="F162" s="15"/>
      <c r="G162" s="15"/>
      <c r="H162" s="75"/>
      <c r="I162" s="10"/>
      <c r="J162" s="15"/>
      <c r="K162" s="15"/>
      <c r="L162" s="15"/>
      <c r="M162" s="60"/>
      <c r="N162" s="60"/>
      <c r="O162" s="11"/>
    </row>
    <row r="163" spans="1:15" ht="24">
      <c r="A163" s="11"/>
      <c r="B163" s="10"/>
      <c r="C163" s="78"/>
      <c r="D163" s="15"/>
      <c r="E163" s="11"/>
      <c r="F163" s="15"/>
      <c r="G163" s="15"/>
      <c r="H163" s="75"/>
      <c r="I163" s="10"/>
      <c r="J163" s="15"/>
      <c r="K163" s="15"/>
      <c r="L163" s="15"/>
      <c r="M163" s="60"/>
      <c r="N163" s="60"/>
      <c r="O163" s="11"/>
    </row>
    <row r="164" spans="1:15" ht="24">
      <c r="A164" s="11"/>
      <c r="B164" s="10"/>
      <c r="C164" s="78"/>
      <c r="D164" s="15"/>
      <c r="E164" s="11"/>
      <c r="F164" s="15"/>
      <c r="G164" s="15"/>
      <c r="H164" s="75"/>
      <c r="I164" s="10"/>
      <c r="J164" s="15"/>
      <c r="K164" s="15"/>
      <c r="L164" s="15"/>
      <c r="M164" s="60"/>
      <c r="N164" s="60"/>
      <c r="O164" s="11"/>
    </row>
    <row r="165" spans="1:15" ht="24">
      <c r="A165" s="11"/>
      <c r="B165" s="10"/>
      <c r="C165" s="78"/>
      <c r="D165" s="15"/>
      <c r="E165" s="11"/>
      <c r="F165" s="15"/>
      <c r="G165" s="15"/>
      <c r="H165" s="75"/>
      <c r="I165" s="10"/>
      <c r="J165" s="15"/>
      <c r="K165" s="15"/>
      <c r="L165" s="15"/>
      <c r="M165" s="60"/>
      <c r="N165" s="60"/>
      <c r="O165" s="11"/>
    </row>
    <row r="166" spans="1:15" ht="24">
      <c r="A166" s="11"/>
      <c r="B166" s="10"/>
      <c r="C166" s="78"/>
      <c r="D166" s="15"/>
      <c r="E166" s="11"/>
      <c r="F166" s="15"/>
      <c r="G166" s="15"/>
      <c r="H166" s="75"/>
      <c r="I166" s="10"/>
      <c r="J166" s="15"/>
      <c r="K166" s="15"/>
      <c r="L166" s="15"/>
      <c r="M166" s="60"/>
      <c r="N166" s="60"/>
      <c r="O166" s="11"/>
    </row>
    <row r="167" spans="1:15" ht="24">
      <c r="A167" s="11"/>
      <c r="B167" s="10"/>
      <c r="C167" s="78"/>
      <c r="D167" s="15"/>
      <c r="E167" s="11"/>
      <c r="F167" s="15"/>
      <c r="G167" s="15"/>
      <c r="H167" s="75"/>
      <c r="I167" s="10"/>
      <c r="J167" s="15"/>
      <c r="K167" s="15"/>
      <c r="L167" s="15"/>
      <c r="M167" s="60"/>
      <c r="N167" s="60"/>
      <c r="O167" s="11"/>
    </row>
    <row r="168" spans="1:15" ht="24">
      <c r="A168" s="11"/>
      <c r="B168" s="10"/>
      <c r="C168" s="78"/>
      <c r="D168" s="15"/>
      <c r="E168" s="11"/>
      <c r="F168" s="15"/>
      <c r="G168" s="15"/>
      <c r="H168" s="75"/>
      <c r="I168" s="10"/>
      <c r="J168" s="15"/>
      <c r="K168" s="15"/>
      <c r="L168" s="15"/>
      <c r="M168" s="60"/>
      <c r="N168" s="60"/>
      <c r="O168" s="11"/>
    </row>
    <row r="169" spans="1:15" ht="24">
      <c r="A169" s="11"/>
      <c r="B169" s="10"/>
      <c r="C169" s="78"/>
      <c r="D169" s="15"/>
      <c r="E169" s="11"/>
      <c r="F169" s="15"/>
      <c r="G169" s="15"/>
      <c r="H169" s="75"/>
      <c r="I169" s="10"/>
      <c r="J169" s="15"/>
      <c r="K169" s="15"/>
      <c r="L169" s="15"/>
      <c r="M169" s="60"/>
      <c r="N169" s="60"/>
      <c r="O169" s="11"/>
    </row>
    <row r="170" spans="1:15" ht="24">
      <c r="A170" s="11"/>
      <c r="B170" s="10"/>
      <c r="C170" s="78"/>
      <c r="D170" s="15"/>
      <c r="E170" s="11"/>
      <c r="F170" s="15"/>
      <c r="G170" s="15"/>
      <c r="H170" s="75"/>
      <c r="I170" s="10"/>
      <c r="J170" s="15"/>
      <c r="K170" s="15"/>
      <c r="L170" s="15"/>
      <c r="M170" s="60"/>
      <c r="N170" s="60"/>
      <c r="O170" s="11"/>
    </row>
    <row r="171" spans="1:15" ht="24">
      <c r="A171" s="11"/>
      <c r="B171" s="10"/>
      <c r="C171" s="78"/>
      <c r="D171" s="15"/>
      <c r="E171" s="11"/>
      <c r="F171" s="15"/>
      <c r="G171" s="15"/>
      <c r="H171" s="75"/>
      <c r="I171" s="10"/>
      <c r="J171" s="15"/>
      <c r="K171" s="15"/>
      <c r="L171" s="15"/>
      <c r="M171" s="60"/>
      <c r="N171" s="60"/>
      <c r="O171" s="11"/>
    </row>
    <row r="172" spans="1:15" ht="24">
      <c r="A172" s="11"/>
      <c r="B172" s="10"/>
      <c r="C172" s="78"/>
      <c r="D172" s="15"/>
      <c r="E172" s="11"/>
      <c r="F172" s="15"/>
      <c r="G172" s="15"/>
      <c r="H172" s="75"/>
      <c r="I172" s="10"/>
      <c r="J172" s="15"/>
      <c r="K172" s="15"/>
      <c r="L172" s="15"/>
      <c r="M172" s="60"/>
      <c r="N172" s="60"/>
      <c r="O172" s="11"/>
    </row>
    <row r="173" spans="1:15" ht="24">
      <c r="A173" s="11"/>
      <c r="B173" s="10"/>
      <c r="C173" s="78"/>
      <c r="D173" s="15"/>
      <c r="E173" s="11"/>
      <c r="F173" s="15"/>
      <c r="G173" s="15"/>
      <c r="H173" s="75"/>
      <c r="I173" s="10"/>
      <c r="J173" s="15"/>
      <c r="K173" s="15"/>
      <c r="L173" s="15"/>
      <c r="M173" s="60"/>
      <c r="N173" s="60"/>
      <c r="O173" s="11"/>
    </row>
    <row r="174" spans="1:15" ht="24">
      <c r="A174" s="11"/>
      <c r="B174" s="10"/>
      <c r="C174" s="78"/>
      <c r="D174" s="15"/>
      <c r="E174" s="11"/>
      <c r="F174" s="15"/>
      <c r="G174" s="15"/>
      <c r="H174" s="75"/>
      <c r="I174" s="10"/>
      <c r="J174" s="15"/>
      <c r="K174" s="15"/>
      <c r="L174" s="15"/>
      <c r="M174" s="60"/>
      <c r="N174" s="60"/>
      <c r="O174" s="11"/>
    </row>
    <row r="175" spans="1:15" ht="24">
      <c r="A175" s="11"/>
      <c r="B175" s="10"/>
      <c r="C175" s="78"/>
      <c r="D175" s="15"/>
      <c r="E175" s="11"/>
      <c r="F175" s="15"/>
      <c r="G175" s="15"/>
      <c r="H175" s="75"/>
      <c r="I175" s="10"/>
      <c r="J175" s="15"/>
      <c r="K175" s="15"/>
      <c r="L175" s="15"/>
      <c r="M175" s="60"/>
      <c r="N175" s="60"/>
      <c r="O175" s="11"/>
    </row>
    <row r="176" spans="1:15" ht="24">
      <c r="A176" s="11"/>
      <c r="B176" s="10"/>
      <c r="C176" s="78"/>
      <c r="D176" s="15"/>
      <c r="E176" s="11"/>
      <c r="F176" s="15"/>
      <c r="G176" s="15"/>
      <c r="H176" s="75"/>
      <c r="I176" s="10"/>
      <c r="J176" s="15"/>
      <c r="K176" s="15"/>
      <c r="L176" s="15"/>
      <c r="M176" s="60"/>
      <c r="N176" s="60"/>
      <c r="O176" s="11"/>
    </row>
    <row r="177" spans="1:15" ht="24">
      <c r="A177" s="11"/>
      <c r="B177" s="10"/>
      <c r="C177" s="78"/>
      <c r="D177" s="15"/>
      <c r="E177" s="11"/>
      <c r="F177" s="15"/>
      <c r="G177" s="15"/>
      <c r="H177" s="75"/>
      <c r="I177" s="10"/>
      <c r="J177" s="15"/>
      <c r="K177" s="15"/>
      <c r="L177" s="15"/>
      <c r="M177" s="60"/>
      <c r="N177" s="60"/>
      <c r="O177" s="11"/>
    </row>
    <row r="178" spans="1:15" ht="24">
      <c r="A178" s="11"/>
      <c r="B178" s="10"/>
      <c r="C178" s="78"/>
      <c r="D178" s="15"/>
      <c r="E178" s="11"/>
      <c r="F178" s="15"/>
      <c r="G178" s="15"/>
      <c r="H178" s="75"/>
      <c r="I178" s="10"/>
      <c r="J178" s="15"/>
      <c r="K178" s="15"/>
      <c r="L178" s="15"/>
      <c r="M178" s="60"/>
      <c r="N178" s="60"/>
      <c r="O178" s="11"/>
    </row>
    <row r="179" spans="1:15" ht="24">
      <c r="A179" s="11"/>
      <c r="B179" s="10"/>
      <c r="C179" s="78"/>
      <c r="D179" s="15"/>
      <c r="E179" s="11"/>
      <c r="F179" s="15"/>
      <c r="G179" s="15"/>
      <c r="H179" s="75"/>
      <c r="I179" s="10"/>
      <c r="J179" s="15"/>
      <c r="K179" s="15"/>
      <c r="L179" s="15"/>
      <c r="M179" s="60"/>
      <c r="N179" s="60"/>
      <c r="O179" s="11"/>
    </row>
    <row r="180" spans="1:15" ht="24">
      <c r="A180" s="11"/>
      <c r="B180" s="10"/>
      <c r="C180" s="78"/>
      <c r="D180" s="15"/>
      <c r="E180" s="11"/>
      <c r="F180" s="15"/>
      <c r="G180" s="15"/>
      <c r="H180" s="75"/>
      <c r="I180" s="10"/>
      <c r="J180" s="15"/>
      <c r="K180" s="15"/>
      <c r="L180" s="15"/>
      <c r="M180" s="60"/>
      <c r="N180" s="60"/>
      <c r="O180" s="11"/>
    </row>
    <row r="181" spans="1:15" ht="24">
      <c r="A181" s="11"/>
      <c r="B181" s="10"/>
      <c r="C181" s="78"/>
      <c r="D181" s="15"/>
      <c r="E181" s="11"/>
      <c r="F181" s="15"/>
      <c r="G181" s="15"/>
      <c r="H181" s="75"/>
      <c r="I181" s="10"/>
      <c r="J181" s="15"/>
      <c r="K181" s="15"/>
      <c r="L181" s="15"/>
      <c r="M181" s="60"/>
      <c r="N181" s="60"/>
      <c r="O181" s="11"/>
    </row>
    <row r="182" spans="1:15" ht="24">
      <c r="A182" s="11"/>
      <c r="B182" s="10"/>
      <c r="C182" s="78"/>
      <c r="D182" s="15"/>
      <c r="E182" s="11"/>
      <c r="F182" s="15"/>
      <c r="G182" s="15"/>
      <c r="H182" s="75"/>
      <c r="I182" s="10"/>
      <c r="J182" s="15"/>
      <c r="K182" s="15"/>
      <c r="L182" s="15"/>
      <c r="M182" s="60"/>
      <c r="N182" s="60"/>
      <c r="O182" s="11"/>
    </row>
    <row r="183" spans="1:15" ht="24">
      <c r="A183" s="11"/>
      <c r="B183" s="10"/>
      <c r="C183" s="78"/>
      <c r="D183" s="15"/>
      <c r="E183" s="11"/>
      <c r="F183" s="15"/>
      <c r="G183" s="15"/>
      <c r="H183" s="75"/>
      <c r="I183" s="10"/>
      <c r="J183" s="15"/>
      <c r="K183" s="15"/>
      <c r="L183" s="15"/>
      <c r="M183" s="60"/>
      <c r="N183" s="60"/>
      <c r="O183" s="11"/>
    </row>
    <row r="184" spans="1:15" ht="24">
      <c r="A184" s="11"/>
      <c r="B184" s="10"/>
      <c r="C184" s="78"/>
      <c r="D184" s="15"/>
      <c r="E184" s="11"/>
      <c r="F184" s="15"/>
      <c r="G184" s="15"/>
      <c r="H184" s="75"/>
      <c r="I184" s="10"/>
      <c r="J184" s="15"/>
      <c r="K184" s="15"/>
      <c r="L184" s="15"/>
      <c r="M184" s="60"/>
      <c r="N184" s="60"/>
      <c r="O184" s="11"/>
    </row>
    <row r="185" spans="1:15" ht="24.75" thickBot="1">
      <c r="A185" s="66"/>
      <c r="B185" s="65"/>
      <c r="C185" s="79"/>
      <c r="D185" s="67"/>
      <c r="E185" s="66"/>
      <c r="F185" s="67"/>
      <c r="G185" s="67"/>
      <c r="H185" s="77"/>
      <c r="I185" s="65"/>
      <c r="J185" s="67"/>
      <c r="K185" s="67"/>
      <c r="L185" s="67"/>
      <c r="M185" s="84"/>
      <c r="N185" s="84"/>
      <c r="O185" s="66"/>
    </row>
    <row r="186" spans="1:15" ht="24">
      <c r="A186" s="11"/>
      <c r="B186" s="10"/>
      <c r="C186" s="78"/>
      <c r="D186" s="15"/>
      <c r="E186" s="11"/>
      <c r="F186" s="15"/>
      <c r="G186" s="15"/>
      <c r="H186" s="75"/>
      <c r="I186" s="10"/>
      <c r="J186" s="15"/>
      <c r="K186" s="15"/>
      <c r="L186" s="15"/>
      <c r="M186" s="60"/>
      <c r="N186" s="60"/>
      <c r="O186" s="11"/>
    </row>
    <row r="187" spans="1:15" ht="24">
      <c r="A187" s="11"/>
      <c r="B187" s="10"/>
      <c r="C187" s="78"/>
      <c r="D187" s="15"/>
      <c r="E187" s="11"/>
      <c r="F187" s="15"/>
      <c r="G187" s="15"/>
      <c r="H187" s="75"/>
      <c r="I187" s="10"/>
      <c r="J187" s="15"/>
      <c r="K187" s="15"/>
      <c r="L187" s="15"/>
      <c r="M187" s="60"/>
      <c r="N187" s="60"/>
      <c r="O187" s="11"/>
    </row>
    <row r="188" spans="1:15" ht="24">
      <c r="A188" s="11"/>
      <c r="B188" s="10"/>
      <c r="C188" s="78"/>
      <c r="D188" s="15"/>
      <c r="E188" s="11"/>
      <c r="F188" s="15"/>
      <c r="G188" s="15"/>
      <c r="H188" s="75"/>
      <c r="I188" s="10"/>
      <c r="J188" s="15"/>
      <c r="K188" s="15"/>
      <c r="L188" s="15"/>
      <c r="M188" s="60"/>
      <c r="N188" s="60"/>
      <c r="O188" s="11"/>
    </row>
    <row r="189" spans="1:15" ht="24">
      <c r="A189" s="11"/>
      <c r="B189" s="10"/>
      <c r="C189" s="78"/>
      <c r="D189" s="15"/>
      <c r="E189" s="11"/>
      <c r="F189" s="15"/>
      <c r="G189" s="15"/>
      <c r="H189" s="75"/>
      <c r="I189" s="10"/>
      <c r="J189" s="15"/>
      <c r="K189" s="15"/>
      <c r="L189" s="15"/>
      <c r="M189" s="60"/>
      <c r="N189" s="60"/>
      <c r="O189" s="11"/>
    </row>
    <row r="190" spans="1:15" ht="24">
      <c r="A190" s="11"/>
      <c r="B190" s="10"/>
      <c r="C190" s="78"/>
      <c r="D190" s="15"/>
      <c r="E190" s="11"/>
      <c r="F190" s="15"/>
      <c r="G190" s="15"/>
      <c r="H190" s="75"/>
      <c r="I190" s="10"/>
      <c r="J190" s="15"/>
      <c r="K190" s="15"/>
      <c r="L190" s="15"/>
      <c r="M190" s="60"/>
      <c r="N190" s="60"/>
      <c r="O190" s="11"/>
    </row>
    <row r="191" spans="1:15" ht="24">
      <c r="A191" s="11"/>
      <c r="B191" s="10"/>
      <c r="C191" s="78"/>
      <c r="D191" s="15"/>
      <c r="E191" s="11"/>
      <c r="F191" s="15"/>
      <c r="G191" s="15"/>
      <c r="H191" s="75"/>
      <c r="I191" s="10"/>
      <c r="J191" s="15"/>
      <c r="K191" s="15"/>
      <c r="L191" s="15"/>
      <c r="M191" s="60"/>
      <c r="N191" s="60"/>
      <c r="O191" s="11"/>
    </row>
    <row r="192" spans="1:15" ht="24">
      <c r="A192" s="11"/>
      <c r="B192" s="10"/>
      <c r="C192" s="78"/>
      <c r="D192" s="15"/>
      <c r="E192" s="11"/>
      <c r="F192" s="15"/>
      <c r="G192" s="15"/>
      <c r="H192" s="75"/>
      <c r="I192" s="10"/>
      <c r="J192" s="15"/>
      <c r="K192" s="15"/>
      <c r="L192" s="15"/>
      <c r="M192" s="60"/>
      <c r="N192" s="60"/>
      <c r="O192" s="11"/>
    </row>
    <row r="193" spans="1:15" ht="24">
      <c r="A193" s="11"/>
      <c r="B193" s="10"/>
      <c r="C193" s="78"/>
      <c r="D193" s="15"/>
      <c r="E193" s="11"/>
      <c r="F193" s="15"/>
      <c r="G193" s="15"/>
      <c r="H193" s="75"/>
      <c r="I193" s="10"/>
      <c r="J193" s="15"/>
      <c r="K193" s="15"/>
      <c r="L193" s="15"/>
      <c r="M193" s="60"/>
      <c r="N193" s="60"/>
      <c r="O193" s="11"/>
    </row>
    <row r="194" spans="1:15" ht="24">
      <c r="A194" s="11"/>
      <c r="B194" s="10"/>
      <c r="C194" s="78"/>
      <c r="D194" s="15"/>
      <c r="E194" s="11"/>
      <c r="F194" s="15"/>
      <c r="G194" s="15"/>
      <c r="H194" s="75"/>
      <c r="I194" s="10"/>
      <c r="J194" s="15"/>
      <c r="K194" s="15"/>
      <c r="L194" s="15"/>
      <c r="M194" s="60"/>
      <c r="N194" s="60"/>
      <c r="O194" s="11"/>
    </row>
    <row r="195" spans="1:15" ht="24">
      <c r="A195" s="11"/>
      <c r="B195" s="10"/>
      <c r="C195" s="78"/>
      <c r="D195" s="15"/>
      <c r="E195" s="11"/>
      <c r="F195" s="15"/>
      <c r="G195" s="15"/>
      <c r="H195" s="75"/>
      <c r="I195" s="10"/>
      <c r="J195" s="15"/>
      <c r="K195" s="15"/>
      <c r="L195" s="15"/>
      <c r="M195" s="60"/>
      <c r="N195" s="60"/>
      <c r="O195" s="11"/>
    </row>
    <row r="196" spans="1:15" ht="24">
      <c r="A196" s="11"/>
      <c r="B196" s="10"/>
      <c r="C196" s="78"/>
      <c r="D196" s="15"/>
      <c r="E196" s="11"/>
      <c r="F196" s="15"/>
      <c r="G196" s="15"/>
      <c r="H196" s="75"/>
      <c r="I196" s="10"/>
      <c r="J196" s="15"/>
      <c r="K196" s="15"/>
      <c r="L196" s="15"/>
      <c r="M196" s="60"/>
      <c r="N196" s="60"/>
      <c r="O196" s="11"/>
    </row>
    <row r="197" spans="1:15" ht="24">
      <c r="A197" s="11"/>
      <c r="B197" s="10"/>
      <c r="C197" s="78"/>
      <c r="D197" s="15"/>
      <c r="E197" s="11"/>
      <c r="F197" s="15"/>
      <c r="G197" s="15"/>
      <c r="H197" s="75"/>
      <c r="I197" s="10"/>
      <c r="J197" s="15"/>
      <c r="K197" s="15"/>
      <c r="L197" s="15"/>
      <c r="M197" s="60"/>
      <c r="N197" s="60"/>
      <c r="O197" s="11"/>
    </row>
    <row r="198" spans="1:15" ht="24">
      <c r="A198" s="11"/>
      <c r="B198" s="10"/>
      <c r="C198" s="78"/>
      <c r="D198" s="15"/>
      <c r="E198" s="11"/>
      <c r="F198" s="15"/>
      <c r="G198" s="15"/>
      <c r="H198" s="75"/>
      <c r="I198" s="10"/>
      <c r="J198" s="15"/>
      <c r="K198" s="15"/>
      <c r="L198" s="15"/>
      <c r="M198" s="60"/>
      <c r="N198" s="60"/>
      <c r="O198" s="11"/>
    </row>
    <row r="199" spans="1:15" ht="24">
      <c r="A199" s="11"/>
      <c r="B199" s="10"/>
      <c r="C199" s="78"/>
      <c r="D199" s="15"/>
      <c r="E199" s="11"/>
      <c r="F199" s="15"/>
      <c r="G199" s="15"/>
      <c r="H199" s="75"/>
      <c r="I199" s="10"/>
      <c r="J199" s="15"/>
      <c r="K199" s="15"/>
      <c r="L199" s="15"/>
      <c r="M199" s="60"/>
      <c r="N199" s="60"/>
      <c r="O199" s="11"/>
    </row>
    <row r="200" spans="1:15" ht="24">
      <c r="A200" s="11"/>
      <c r="B200" s="10"/>
      <c r="C200" s="78"/>
      <c r="D200" s="15"/>
      <c r="E200" s="11"/>
      <c r="F200" s="15"/>
      <c r="G200" s="15"/>
      <c r="H200" s="75"/>
      <c r="I200" s="10"/>
      <c r="J200" s="15"/>
      <c r="K200" s="15"/>
      <c r="L200" s="15"/>
      <c r="M200" s="60"/>
      <c r="N200" s="60"/>
      <c r="O200" s="11"/>
    </row>
    <row r="201" spans="1:15" ht="24">
      <c r="A201" s="11"/>
      <c r="B201" s="10"/>
      <c r="C201" s="78"/>
      <c r="D201" s="15"/>
      <c r="E201" s="11"/>
      <c r="F201" s="15"/>
      <c r="G201" s="15"/>
      <c r="H201" s="75"/>
      <c r="I201" s="10"/>
      <c r="J201" s="15"/>
      <c r="K201" s="15"/>
      <c r="L201" s="15"/>
      <c r="M201" s="60"/>
      <c r="N201" s="60"/>
      <c r="O201" s="11"/>
    </row>
    <row r="202" spans="1:15" ht="24">
      <c r="A202" s="11"/>
      <c r="B202" s="10"/>
      <c r="C202" s="78"/>
      <c r="D202" s="15"/>
      <c r="E202" s="11"/>
      <c r="F202" s="15"/>
      <c r="G202" s="15"/>
      <c r="H202" s="75"/>
      <c r="I202" s="10"/>
      <c r="J202" s="15"/>
      <c r="K202" s="15"/>
      <c r="L202" s="15"/>
      <c r="M202" s="60"/>
      <c r="N202" s="60"/>
      <c r="O202" s="11"/>
    </row>
    <row r="203" spans="1:15" ht="24">
      <c r="A203" s="11"/>
      <c r="B203" s="10"/>
      <c r="C203" s="78"/>
      <c r="D203" s="15"/>
      <c r="E203" s="11"/>
      <c r="F203" s="15"/>
      <c r="G203" s="15"/>
      <c r="H203" s="75"/>
      <c r="I203" s="10"/>
      <c r="J203" s="15"/>
      <c r="K203" s="15"/>
      <c r="L203" s="15"/>
      <c r="M203" s="60"/>
      <c r="N203" s="60"/>
      <c r="O203" s="11"/>
    </row>
    <row r="204" spans="1:15" ht="24">
      <c r="A204" s="11"/>
      <c r="B204" s="10"/>
      <c r="C204" s="78"/>
      <c r="D204" s="15"/>
      <c r="E204" s="11"/>
      <c r="F204" s="15"/>
      <c r="G204" s="15"/>
      <c r="H204" s="75"/>
      <c r="I204" s="10"/>
      <c r="J204" s="15"/>
      <c r="K204" s="15"/>
      <c r="L204" s="15"/>
      <c r="M204" s="60"/>
      <c r="N204" s="60"/>
      <c r="O204" s="11"/>
    </row>
    <row r="205" spans="1:15" ht="24">
      <c r="A205" s="11"/>
      <c r="B205" s="10"/>
      <c r="C205" s="78"/>
      <c r="D205" s="15"/>
      <c r="E205" s="11"/>
      <c r="F205" s="15"/>
      <c r="G205" s="15"/>
      <c r="H205" s="75"/>
      <c r="I205" s="10"/>
      <c r="J205" s="15"/>
      <c r="K205" s="15"/>
      <c r="L205" s="15"/>
      <c r="M205" s="60"/>
      <c r="N205" s="60"/>
      <c r="O205" s="11"/>
    </row>
    <row r="206" spans="1:15" ht="24">
      <c r="A206" s="11"/>
      <c r="B206" s="10"/>
      <c r="C206" s="78"/>
      <c r="D206" s="15"/>
      <c r="E206" s="11"/>
      <c r="F206" s="15"/>
      <c r="G206" s="15"/>
      <c r="H206" s="75"/>
      <c r="I206" s="10"/>
      <c r="J206" s="15"/>
      <c r="K206" s="15"/>
      <c r="L206" s="15"/>
      <c r="M206" s="60"/>
      <c r="N206" s="60"/>
      <c r="O206" s="11"/>
    </row>
    <row r="207" spans="1:15" ht="24">
      <c r="A207" s="11"/>
      <c r="B207" s="10"/>
      <c r="C207" s="78"/>
      <c r="D207" s="15"/>
      <c r="E207" s="11"/>
      <c r="F207" s="15"/>
      <c r="G207" s="15"/>
      <c r="H207" s="75"/>
      <c r="I207" s="10"/>
      <c r="J207" s="15"/>
      <c r="K207" s="15"/>
      <c r="L207" s="15"/>
      <c r="M207" s="60"/>
      <c r="N207" s="60"/>
      <c r="O207" s="11"/>
    </row>
    <row r="208" spans="1:15" ht="24">
      <c r="A208" s="11"/>
      <c r="B208" s="10"/>
      <c r="C208" s="78"/>
      <c r="D208" s="15"/>
      <c r="E208" s="11"/>
      <c r="F208" s="15"/>
      <c r="G208" s="15"/>
      <c r="H208" s="75"/>
      <c r="I208" s="10"/>
      <c r="J208" s="15"/>
      <c r="K208" s="15"/>
      <c r="L208" s="15"/>
      <c r="M208" s="60"/>
      <c r="N208" s="60"/>
      <c r="O208" s="11"/>
    </row>
    <row r="209" spans="1:15" ht="24">
      <c r="A209" s="11"/>
      <c r="B209" s="10"/>
      <c r="C209" s="78"/>
      <c r="D209" s="15"/>
      <c r="E209" s="11"/>
      <c r="F209" s="15"/>
      <c r="G209" s="15"/>
      <c r="H209" s="75"/>
      <c r="I209" s="10"/>
      <c r="J209" s="15"/>
      <c r="K209" s="15"/>
      <c r="L209" s="15"/>
      <c r="M209" s="60"/>
      <c r="N209" s="60"/>
      <c r="O209" s="11"/>
    </row>
    <row r="210" spans="1:15" ht="24">
      <c r="A210" s="11"/>
      <c r="B210" s="10"/>
      <c r="C210" s="78"/>
      <c r="D210" s="15"/>
      <c r="E210" s="11"/>
      <c r="F210" s="15"/>
      <c r="G210" s="15"/>
      <c r="H210" s="75"/>
      <c r="I210" s="10"/>
      <c r="J210" s="15"/>
      <c r="K210" s="15"/>
      <c r="L210" s="15"/>
      <c r="M210" s="60"/>
      <c r="N210" s="60"/>
      <c r="O210" s="11"/>
    </row>
    <row r="211" spans="1:15" ht="24">
      <c r="A211" s="11"/>
      <c r="B211" s="10"/>
      <c r="C211" s="78"/>
      <c r="D211" s="15"/>
      <c r="E211" s="11"/>
      <c r="F211" s="15"/>
      <c r="G211" s="15"/>
      <c r="H211" s="75"/>
      <c r="I211" s="10"/>
      <c r="J211" s="15"/>
      <c r="K211" s="15"/>
      <c r="L211" s="15"/>
      <c r="M211" s="60"/>
      <c r="N211" s="60"/>
      <c r="O211" s="11"/>
    </row>
    <row r="212" spans="1:15" ht="24">
      <c r="A212" s="11"/>
      <c r="B212" s="10"/>
      <c r="C212" s="78"/>
      <c r="D212" s="15"/>
      <c r="E212" s="11"/>
      <c r="F212" s="15"/>
      <c r="G212" s="15"/>
      <c r="H212" s="75"/>
      <c r="I212" s="10"/>
      <c r="J212" s="15"/>
      <c r="K212" s="15"/>
      <c r="L212" s="15"/>
      <c r="M212" s="60"/>
      <c r="N212" s="60"/>
      <c r="O212" s="11"/>
    </row>
    <row r="213" spans="1:15" ht="24">
      <c r="A213" s="11"/>
      <c r="B213" s="10"/>
      <c r="C213" s="78"/>
      <c r="D213" s="15"/>
      <c r="E213" s="11"/>
      <c r="F213" s="15"/>
      <c r="G213" s="15"/>
      <c r="H213" s="75"/>
      <c r="I213" s="10"/>
      <c r="J213" s="15"/>
      <c r="K213" s="15"/>
      <c r="L213" s="15"/>
      <c r="M213" s="60"/>
      <c r="N213" s="60"/>
      <c r="O213" s="11"/>
    </row>
    <row r="214" spans="1:15" ht="24">
      <c r="A214" s="11"/>
      <c r="B214" s="10"/>
      <c r="C214" s="78"/>
      <c r="D214" s="15"/>
      <c r="E214" s="11"/>
      <c r="F214" s="15"/>
      <c r="G214" s="15"/>
      <c r="H214" s="75"/>
      <c r="I214" s="10"/>
      <c r="J214" s="15"/>
      <c r="K214" s="15"/>
      <c r="L214" s="15"/>
      <c r="M214" s="60"/>
      <c r="N214" s="60"/>
      <c r="O214" s="11"/>
    </row>
    <row r="215" spans="1:15" ht="24">
      <c r="A215" s="11"/>
      <c r="B215" s="10"/>
      <c r="C215" s="78"/>
      <c r="D215" s="15"/>
      <c r="E215" s="11"/>
      <c r="F215" s="15"/>
      <c r="G215" s="15"/>
      <c r="H215" s="75"/>
      <c r="I215" s="10"/>
      <c r="J215" s="15"/>
      <c r="K215" s="15"/>
      <c r="L215" s="15"/>
      <c r="M215" s="60"/>
      <c r="N215" s="60"/>
      <c r="O215" s="11"/>
    </row>
    <row r="216" spans="1:15" ht="24">
      <c r="A216" s="11"/>
      <c r="B216" s="10"/>
      <c r="C216" s="78"/>
      <c r="D216" s="15"/>
      <c r="E216" s="11"/>
      <c r="F216" s="15"/>
      <c r="G216" s="15"/>
      <c r="H216" s="75"/>
      <c r="I216" s="10"/>
      <c r="J216" s="15"/>
      <c r="K216" s="15"/>
      <c r="L216" s="15"/>
      <c r="M216" s="60"/>
      <c r="N216" s="60"/>
      <c r="O216" s="11"/>
    </row>
    <row r="217" spans="1:15" ht="24">
      <c r="A217" s="11"/>
      <c r="B217" s="10"/>
      <c r="C217" s="78"/>
      <c r="D217" s="15"/>
      <c r="E217" s="11"/>
      <c r="F217" s="15"/>
      <c r="G217" s="15"/>
      <c r="H217" s="75"/>
      <c r="I217" s="10"/>
      <c r="J217" s="15"/>
      <c r="K217" s="15"/>
      <c r="L217" s="15"/>
      <c r="M217" s="60"/>
      <c r="N217" s="60"/>
      <c r="O217" s="11"/>
    </row>
    <row r="218" spans="1:15" ht="24">
      <c r="A218" s="11"/>
      <c r="B218" s="10"/>
      <c r="C218" s="78"/>
      <c r="D218" s="15"/>
      <c r="E218" s="11"/>
      <c r="F218" s="15"/>
      <c r="G218" s="15"/>
      <c r="H218" s="75"/>
      <c r="I218" s="10"/>
      <c r="J218" s="15"/>
      <c r="K218" s="15"/>
      <c r="L218" s="15"/>
      <c r="M218" s="60"/>
      <c r="N218" s="60"/>
      <c r="O218" s="11"/>
    </row>
    <row r="219" spans="1:15" ht="24">
      <c r="A219" s="11"/>
      <c r="B219" s="10"/>
      <c r="C219" s="78"/>
      <c r="D219" s="15"/>
      <c r="E219" s="11"/>
      <c r="F219" s="15"/>
      <c r="G219" s="15"/>
      <c r="H219" s="75"/>
      <c r="I219" s="10"/>
      <c r="J219" s="15"/>
      <c r="K219" s="15"/>
      <c r="L219" s="15"/>
      <c r="M219" s="60"/>
      <c r="N219" s="60"/>
      <c r="O219" s="11"/>
    </row>
    <row r="220" spans="1:15" ht="24">
      <c r="A220" s="11"/>
      <c r="B220" s="10"/>
      <c r="C220" s="78"/>
      <c r="D220" s="15"/>
      <c r="E220" s="11"/>
      <c r="F220" s="15"/>
      <c r="G220" s="15"/>
      <c r="H220" s="75"/>
      <c r="I220" s="10"/>
      <c r="J220" s="15"/>
      <c r="K220" s="15"/>
      <c r="L220" s="15"/>
      <c r="M220" s="60"/>
      <c r="N220" s="60"/>
      <c r="O220" s="11"/>
    </row>
    <row r="221" spans="1:15" ht="24.75" thickBot="1">
      <c r="A221" s="66"/>
      <c r="B221" s="65"/>
      <c r="C221" s="79"/>
      <c r="D221" s="67"/>
      <c r="E221" s="66"/>
      <c r="F221" s="67"/>
      <c r="I221" s="65"/>
      <c r="J221" s="67"/>
      <c r="K221" s="67"/>
      <c r="L221" s="67"/>
      <c r="M221" s="84"/>
      <c r="N221" s="67" t="e">
        <f>+AVERAGE(J221:L221)</f>
        <v>#DIV/0!</v>
      </c>
      <c r="O221" s="77" t="e">
        <f>N221*F221</f>
        <v>#DIV/0!</v>
      </c>
    </row>
    <row r="222" spans="1:15" ht="24">
      <c r="A222" s="11"/>
      <c r="B222" s="10"/>
      <c r="C222" s="78"/>
      <c r="D222" s="15"/>
      <c r="E222" s="11"/>
      <c r="F222" s="15"/>
      <c r="G222" s="15"/>
      <c r="H222" s="75"/>
      <c r="I222" s="10"/>
      <c r="J222" s="15"/>
      <c r="K222" s="15"/>
      <c r="L222" s="15"/>
      <c r="M222" s="60"/>
      <c r="N222" s="60"/>
      <c r="O222" s="11"/>
    </row>
    <row r="223" spans="1:15" ht="24">
      <c r="A223" s="11"/>
      <c r="B223" s="10"/>
      <c r="C223" s="78"/>
      <c r="D223" s="15"/>
      <c r="E223" s="11"/>
      <c r="F223" s="15"/>
      <c r="G223" s="15"/>
      <c r="H223" s="75"/>
      <c r="I223" s="10"/>
      <c r="J223" s="15"/>
      <c r="K223" s="15"/>
      <c r="L223" s="15"/>
      <c r="M223" s="60"/>
      <c r="N223" s="60"/>
      <c r="O223" s="11"/>
    </row>
    <row r="224" spans="1:15" ht="24">
      <c r="A224" s="11"/>
      <c r="B224" s="10"/>
      <c r="C224" s="78"/>
      <c r="D224" s="15"/>
      <c r="E224" s="11"/>
      <c r="F224" s="15"/>
      <c r="G224" s="15"/>
      <c r="H224" s="75"/>
      <c r="I224" s="10"/>
      <c r="J224" s="15"/>
      <c r="K224" s="15"/>
      <c r="L224" s="15"/>
      <c r="M224" s="60"/>
      <c r="N224" s="60"/>
      <c r="O224" s="11"/>
    </row>
    <row r="225" spans="1:15" ht="24">
      <c r="A225" s="11"/>
      <c r="B225" s="10"/>
      <c r="C225" s="78"/>
      <c r="D225" s="15"/>
      <c r="E225" s="11"/>
      <c r="F225" s="15"/>
      <c r="G225" s="15"/>
      <c r="H225" s="75"/>
      <c r="I225" s="10"/>
      <c r="J225" s="15"/>
      <c r="K225" s="15"/>
      <c r="L225" s="15"/>
      <c r="M225" s="60"/>
      <c r="N225" s="60"/>
      <c r="O225" s="11"/>
    </row>
    <row r="226" spans="1:15" ht="24">
      <c r="A226" s="11"/>
      <c r="B226" s="10"/>
      <c r="C226" s="78"/>
      <c r="D226" s="15"/>
      <c r="E226" s="11"/>
      <c r="F226" s="15"/>
      <c r="G226" s="15"/>
      <c r="H226" s="75"/>
      <c r="I226" s="10"/>
      <c r="J226" s="15"/>
      <c r="K226" s="15"/>
      <c r="L226" s="15"/>
      <c r="M226" s="60"/>
      <c r="N226" s="60"/>
      <c r="O226" s="11"/>
    </row>
    <row r="227" spans="1:15" ht="24">
      <c r="A227" s="11"/>
      <c r="B227" s="10"/>
      <c r="C227" s="78"/>
      <c r="D227" s="15"/>
      <c r="E227" s="11"/>
      <c r="F227" s="15"/>
      <c r="G227" s="15"/>
      <c r="H227" s="75"/>
      <c r="I227" s="10"/>
      <c r="J227" s="15"/>
      <c r="K227" s="15"/>
      <c r="L227" s="15"/>
      <c r="M227" s="60"/>
      <c r="N227" s="60"/>
      <c r="O227" s="11"/>
    </row>
    <row r="228" spans="1:15" ht="24">
      <c r="A228" s="11"/>
      <c r="B228" s="10"/>
      <c r="C228" s="78"/>
      <c r="D228" s="15"/>
      <c r="E228" s="11"/>
      <c r="F228" s="15"/>
      <c r="G228" s="15"/>
      <c r="H228" s="75"/>
      <c r="I228" s="10"/>
      <c r="J228" s="15"/>
      <c r="K228" s="15"/>
      <c r="L228" s="15"/>
      <c r="M228" s="60"/>
      <c r="N228" s="60"/>
      <c r="O228" s="11"/>
    </row>
    <row r="229" spans="1:15" ht="24">
      <c r="A229" s="11"/>
      <c r="B229" s="10"/>
      <c r="C229" s="78"/>
      <c r="D229" s="15"/>
      <c r="E229" s="11"/>
      <c r="F229" s="15"/>
      <c r="G229" s="15"/>
      <c r="H229" s="75"/>
      <c r="I229" s="10"/>
      <c r="J229" s="15"/>
      <c r="K229" s="15"/>
      <c r="L229" s="15"/>
      <c r="M229" s="60"/>
      <c r="N229" s="60"/>
      <c r="O229" s="11"/>
    </row>
    <row r="230" spans="1:15" ht="24">
      <c r="A230" s="11"/>
      <c r="B230" s="10"/>
      <c r="C230" s="78"/>
      <c r="D230" s="15"/>
      <c r="E230" s="11"/>
      <c r="F230" s="15"/>
      <c r="G230" s="15"/>
      <c r="H230" s="75"/>
      <c r="I230" s="10"/>
      <c r="J230" s="15"/>
      <c r="K230" s="15"/>
      <c r="L230" s="15"/>
      <c r="M230" s="60"/>
      <c r="N230" s="60"/>
      <c r="O230" s="11"/>
    </row>
    <row r="231" spans="1:15" ht="24">
      <c r="A231" s="11"/>
      <c r="B231" s="10"/>
      <c r="C231" s="78"/>
      <c r="D231" s="15"/>
      <c r="E231" s="11"/>
      <c r="F231" s="15"/>
      <c r="G231" s="15"/>
      <c r="H231" s="75"/>
      <c r="I231" s="10"/>
      <c r="J231" s="15"/>
      <c r="K231" s="15"/>
      <c r="L231" s="15"/>
      <c r="M231" s="60"/>
      <c r="N231" s="60"/>
      <c r="O231" s="11"/>
    </row>
    <row r="232" spans="1:15" ht="24">
      <c r="A232" s="11"/>
      <c r="B232" s="10"/>
      <c r="C232" s="78"/>
      <c r="D232" s="15"/>
      <c r="E232" s="11"/>
      <c r="F232" s="15"/>
      <c r="G232" s="15"/>
      <c r="H232" s="75"/>
      <c r="I232" s="10"/>
      <c r="J232" s="15"/>
      <c r="K232" s="15"/>
      <c r="L232" s="15"/>
      <c r="M232" s="60"/>
      <c r="N232" s="60"/>
      <c r="O232" s="11"/>
    </row>
    <row r="233" spans="1:15" ht="24">
      <c r="A233" s="11"/>
      <c r="B233" s="10"/>
      <c r="C233" s="78"/>
      <c r="D233" s="15"/>
      <c r="E233" s="11"/>
      <c r="F233" s="15"/>
      <c r="G233" s="15"/>
      <c r="H233" s="75"/>
      <c r="I233" s="10"/>
      <c r="J233" s="15"/>
      <c r="K233" s="15"/>
      <c r="L233" s="15"/>
      <c r="M233" s="60"/>
      <c r="N233" s="60"/>
      <c r="O233" s="11"/>
    </row>
    <row r="234" spans="1:15" ht="24">
      <c r="A234" s="11"/>
      <c r="B234" s="10"/>
      <c r="C234" s="78"/>
      <c r="D234" s="15"/>
      <c r="E234" s="11"/>
      <c r="F234" s="15"/>
      <c r="G234" s="15"/>
      <c r="H234" s="75"/>
      <c r="I234" s="10"/>
      <c r="J234" s="15"/>
      <c r="K234" s="15"/>
      <c r="L234" s="15"/>
      <c r="M234" s="60"/>
      <c r="N234" s="60"/>
      <c r="O234" s="11"/>
    </row>
    <row r="235" spans="1:15" ht="24">
      <c r="A235" s="11"/>
      <c r="B235" s="10"/>
      <c r="C235" s="78"/>
      <c r="D235" s="15"/>
      <c r="E235" s="11"/>
      <c r="F235" s="15"/>
      <c r="G235" s="15"/>
      <c r="H235" s="75"/>
      <c r="I235" s="10"/>
      <c r="J235" s="15"/>
      <c r="K235" s="15"/>
      <c r="L235" s="15"/>
      <c r="M235" s="60"/>
      <c r="N235" s="60"/>
      <c r="O235" s="11"/>
    </row>
    <row r="236" spans="1:15" ht="24">
      <c r="A236" s="11"/>
      <c r="B236" s="10"/>
      <c r="C236" s="78"/>
      <c r="D236" s="15"/>
      <c r="E236" s="11"/>
      <c r="F236" s="15"/>
      <c r="G236" s="15"/>
      <c r="H236" s="75"/>
      <c r="I236" s="10"/>
      <c r="J236" s="15"/>
      <c r="K236" s="15"/>
      <c r="L236" s="15"/>
      <c r="M236" s="60"/>
      <c r="N236" s="60"/>
      <c r="O236" s="11"/>
    </row>
    <row r="237" spans="1:15" ht="24">
      <c r="A237" s="11"/>
      <c r="B237" s="10"/>
      <c r="C237" s="78"/>
      <c r="D237" s="15"/>
      <c r="E237" s="11"/>
      <c r="F237" s="15"/>
      <c r="G237" s="15"/>
      <c r="H237" s="75"/>
      <c r="I237" s="10"/>
      <c r="J237" s="15"/>
      <c r="K237" s="15"/>
      <c r="L237" s="15"/>
      <c r="M237" s="60"/>
      <c r="N237" s="60"/>
      <c r="O237" s="11"/>
    </row>
    <row r="238" spans="1:15" ht="24">
      <c r="A238" s="11"/>
      <c r="B238" s="10"/>
      <c r="C238" s="78"/>
      <c r="D238" s="15"/>
      <c r="E238" s="11"/>
      <c r="F238" s="15"/>
      <c r="G238" s="15"/>
      <c r="H238" s="75"/>
      <c r="I238" s="10"/>
      <c r="J238" s="15"/>
      <c r="K238" s="15"/>
      <c r="L238" s="15"/>
      <c r="M238" s="60"/>
      <c r="N238" s="60"/>
      <c r="O238" s="11"/>
    </row>
    <row r="239" spans="1:15" ht="24">
      <c r="A239" s="11"/>
      <c r="B239" s="10"/>
      <c r="C239" s="78"/>
      <c r="D239" s="15"/>
      <c r="E239" s="11"/>
      <c r="F239" s="15"/>
      <c r="G239" s="15"/>
      <c r="H239" s="75"/>
      <c r="I239" s="10"/>
      <c r="J239" s="15"/>
      <c r="K239" s="15"/>
      <c r="L239" s="15"/>
      <c r="M239" s="60"/>
      <c r="N239" s="60"/>
      <c r="O239" s="11"/>
    </row>
    <row r="240" spans="1:15" ht="24">
      <c r="A240" s="11"/>
      <c r="B240" s="10"/>
      <c r="C240" s="78"/>
      <c r="D240" s="15"/>
      <c r="E240" s="11"/>
      <c r="F240" s="15"/>
      <c r="G240" s="15"/>
      <c r="H240" s="75"/>
      <c r="I240" s="10"/>
      <c r="J240" s="15"/>
      <c r="K240" s="15"/>
      <c r="L240" s="15"/>
      <c r="M240" s="60"/>
      <c r="N240" s="60"/>
      <c r="O240" s="11"/>
    </row>
    <row r="241" spans="1:15" ht="24">
      <c r="A241" s="11"/>
      <c r="B241" s="10"/>
      <c r="C241" s="78"/>
      <c r="D241" s="15"/>
      <c r="E241" s="11"/>
      <c r="F241" s="15"/>
      <c r="G241" s="15"/>
      <c r="H241" s="75"/>
      <c r="I241" s="10"/>
      <c r="J241" s="15"/>
      <c r="K241" s="15"/>
      <c r="L241" s="15"/>
      <c r="M241" s="60"/>
      <c r="N241" s="60"/>
      <c r="O241" s="11"/>
    </row>
    <row r="242" spans="1:15" ht="24">
      <c r="A242" s="11"/>
      <c r="B242" s="10"/>
      <c r="C242" s="78"/>
      <c r="D242" s="15"/>
      <c r="E242" s="11"/>
      <c r="F242" s="15"/>
      <c r="G242" s="15"/>
      <c r="H242" s="75"/>
      <c r="I242" s="10"/>
      <c r="J242" s="15"/>
      <c r="K242" s="15"/>
      <c r="L242" s="15"/>
      <c r="M242" s="60"/>
      <c r="N242" s="60"/>
      <c r="O242" s="11"/>
    </row>
    <row r="243" spans="1:15" ht="24">
      <c r="A243" s="11"/>
      <c r="B243" s="10"/>
      <c r="C243" s="78"/>
      <c r="D243" s="15"/>
      <c r="E243" s="11"/>
      <c r="F243" s="15"/>
      <c r="G243" s="15"/>
      <c r="H243" s="75"/>
      <c r="I243" s="10"/>
      <c r="J243" s="15"/>
      <c r="K243" s="15"/>
      <c r="L243" s="15"/>
      <c r="M243" s="60"/>
      <c r="N243" s="60"/>
      <c r="O243" s="11"/>
    </row>
    <row r="244" spans="1:15" ht="24">
      <c r="A244" s="11"/>
      <c r="B244" s="10"/>
      <c r="C244" s="78"/>
      <c r="D244" s="15"/>
      <c r="E244" s="11"/>
      <c r="F244" s="15"/>
      <c r="G244" s="15"/>
      <c r="H244" s="75"/>
      <c r="I244" s="10"/>
      <c r="J244" s="15"/>
      <c r="K244" s="15"/>
      <c r="L244" s="15"/>
      <c r="M244" s="60"/>
      <c r="N244" s="60"/>
      <c r="O244" s="11"/>
    </row>
    <row r="245" spans="1:15" ht="24">
      <c r="A245" s="11"/>
      <c r="B245" s="10"/>
      <c r="C245" s="78"/>
      <c r="D245" s="15"/>
      <c r="E245" s="11"/>
      <c r="F245" s="15"/>
      <c r="G245" s="15"/>
      <c r="H245" s="75"/>
      <c r="I245" s="10"/>
      <c r="J245" s="15"/>
      <c r="K245" s="15"/>
      <c r="L245" s="15"/>
      <c r="M245" s="60"/>
      <c r="N245" s="60"/>
      <c r="O245" s="11"/>
    </row>
    <row r="246" spans="1:15" ht="24">
      <c r="A246" s="11"/>
      <c r="B246" s="10"/>
      <c r="C246" s="78"/>
      <c r="D246" s="15"/>
      <c r="E246" s="11"/>
      <c r="F246" s="15"/>
      <c r="G246" s="15"/>
      <c r="H246" s="75"/>
      <c r="I246" s="10"/>
      <c r="J246" s="15"/>
      <c r="K246" s="15"/>
      <c r="L246" s="15"/>
      <c r="M246" s="95" t="s">
        <v>65</v>
      </c>
      <c r="N246" s="96"/>
      <c r="O246" s="11"/>
    </row>
    <row r="247" spans="1:15" ht="24">
      <c r="A247" s="11"/>
      <c r="B247" s="10"/>
      <c r="C247" s="78"/>
      <c r="D247" s="15"/>
      <c r="E247" s="11"/>
      <c r="F247" s="15"/>
      <c r="G247" s="15"/>
      <c r="H247" s="75"/>
      <c r="I247" s="10"/>
      <c r="J247" s="15"/>
      <c r="K247" s="15"/>
      <c r="L247" s="15"/>
      <c r="M247" s="60"/>
      <c r="N247" s="60"/>
      <c r="O247" s="11"/>
    </row>
    <row r="248" spans="1:15" ht="24">
      <c r="A248" s="11"/>
      <c r="B248" s="10"/>
      <c r="C248" s="78"/>
      <c r="D248" s="15"/>
      <c r="E248" s="11"/>
      <c r="F248" s="15"/>
      <c r="G248" s="15"/>
      <c r="H248" s="75"/>
      <c r="I248" s="10"/>
      <c r="J248" s="15"/>
      <c r="K248" s="15"/>
      <c r="L248" s="15"/>
      <c r="M248" s="60"/>
      <c r="N248" s="60"/>
      <c r="O248" s="11"/>
    </row>
    <row r="249" spans="1:15" ht="24">
      <c r="A249" s="11"/>
      <c r="B249" s="10"/>
      <c r="C249" s="78"/>
      <c r="D249" s="15"/>
      <c r="E249" s="11"/>
      <c r="F249" s="15"/>
      <c r="G249" s="15"/>
      <c r="H249" s="75"/>
      <c r="I249" s="10"/>
      <c r="J249" s="15"/>
      <c r="K249" s="15"/>
      <c r="L249" s="15"/>
      <c r="M249" s="60"/>
      <c r="N249" s="60"/>
      <c r="O249" s="11"/>
    </row>
    <row r="250" spans="1:15" ht="24">
      <c r="A250" s="11"/>
      <c r="B250" s="10"/>
      <c r="C250" s="78"/>
      <c r="D250" s="15"/>
      <c r="E250" s="11"/>
      <c r="F250" s="15"/>
      <c r="G250" s="15"/>
      <c r="H250" s="75"/>
      <c r="I250" s="10"/>
      <c r="J250" s="15"/>
      <c r="K250" s="15"/>
      <c r="L250" s="15"/>
      <c r="M250" s="60"/>
      <c r="N250" s="60"/>
      <c r="O250" s="11"/>
    </row>
    <row r="251" spans="1:17" ht="24">
      <c r="A251" s="104"/>
      <c r="B251" s="106"/>
      <c r="C251" s="107"/>
      <c r="D251" s="108"/>
      <c r="E251" s="104"/>
      <c r="F251" s="108"/>
      <c r="G251" s="108"/>
      <c r="H251" s="109"/>
      <c r="I251" s="106"/>
      <c r="J251" s="108"/>
      <c r="K251" s="108"/>
      <c r="L251" s="108"/>
      <c r="M251" s="103"/>
      <c r="N251" s="103"/>
      <c r="O251" s="104"/>
      <c r="P251" s="104"/>
      <c r="Q251" s="104"/>
    </row>
    <row r="252" spans="1:16" ht="24">
      <c r="A252" s="11"/>
      <c r="B252" s="10"/>
      <c r="C252" s="78"/>
      <c r="D252" s="15"/>
      <c r="E252" s="11"/>
      <c r="F252" s="15"/>
      <c r="G252" s="15"/>
      <c r="H252" s="75"/>
      <c r="I252" s="10"/>
      <c r="J252" s="15"/>
      <c r="K252" s="15"/>
      <c r="L252" s="15"/>
      <c r="M252" s="102" t="s">
        <v>66</v>
      </c>
      <c r="N252" s="103"/>
      <c r="O252" s="104"/>
      <c r="P252" s="105"/>
    </row>
    <row r="253" spans="1:15" ht="24">
      <c r="A253" s="11"/>
      <c r="B253" s="10"/>
      <c r="C253" s="78"/>
      <c r="D253" s="15"/>
      <c r="E253" s="11"/>
      <c r="F253" s="15"/>
      <c r="G253" s="15"/>
      <c r="H253" s="75"/>
      <c r="I253" s="10"/>
      <c r="J253" s="15"/>
      <c r="K253" s="15"/>
      <c r="L253" s="15"/>
      <c r="M253" s="60"/>
      <c r="N253" s="60"/>
      <c r="O253" s="11"/>
    </row>
    <row r="254" spans="1:15" ht="24">
      <c r="A254" s="11"/>
      <c r="B254" s="10"/>
      <c r="C254" s="78"/>
      <c r="D254" s="15"/>
      <c r="E254" s="11"/>
      <c r="F254" s="15"/>
      <c r="G254" s="15"/>
      <c r="H254" s="75"/>
      <c r="I254" s="10"/>
      <c r="J254" s="15"/>
      <c r="K254" s="15"/>
      <c r="L254" s="15"/>
      <c r="M254" s="60"/>
      <c r="N254" s="60"/>
      <c r="O254" s="11"/>
    </row>
    <row r="255" spans="1:15" ht="24">
      <c r="A255" s="11"/>
      <c r="B255" s="10"/>
      <c r="C255" s="78"/>
      <c r="D255" s="15"/>
      <c r="E255" s="11"/>
      <c r="F255" s="15"/>
      <c r="G255" s="15"/>
      <c r="H255" s="75"/>
      <c r="I255" s="10"/>
      <c r="J255" s="15"/>
      <c r="K255" s="15"/>
      <c r="L255" s="15"/>
      <c r="M255" s="60"/>
      <c r="N255" s="60"/>
      <c r="O255" s="11"/>
    </row>
    <row r="256" spans="1:15" ht="24">
      <c r="A256" s="11"/>
      <c r="B256" s="10"/>
      <c r="C256" s="78"/>
      <c r="D256" s="15"/>
      <c r="E256" s="11"/>
      <c r="F256" s="15"/>
      <c r="G256" s="15"/>
      <c r="H256" s="75"/>
      <c r="I256" s="10"/>
      <c r="J256" s="15"/>
      <c r="K256" s="15"/>
      <c r="L256" s="15"/>
      <c r="M256" s="60"/>
      <c r="N256" s="60"/>
      <c r="O256" s="11"/>
    </row>
    <row r="257" spans="1:15" ht="24">
      <c r="A257" s="11"/>
      <c r="B257" s="10"/>
      <c r="C257" s="78"/>
      <c r="D257" s="15"/>
      <c r="E257" s="11"/>
      <c r="F257" s="15"/>
      <c r="G257" s="15"/>
      <c r="H257" s="75"/>
      <c r="I257" s="10"/>
      <c r="J257" s="15"/>
      <c r="K257" s="15"/>
      <c r="L257" s="15"/>
      <c r="M257" s="60"/>
      <c r="N257" s="60"/>
      <c r="O257" s="11"/>
    </row>
    <row r="258" spans="1:15" ht="24">
      <c r="A258" s="11"/>
      <c r="B258" s="10"/>
      <c r="C258" s="78"/>
      <c r="D258" s="15"/>
      <c r="E258" s="11"/>
      <c r="F258" s="15"/>
      <c r="G258" s="15"/>
      <c r="H258" s="75"/>
      <c r="I258" s="10"/>
      <c r="J258" s="15"/>
      <c r="K258" s="15"/>
      <c r="L258" s="15"/>
      <c r="M258" s="60"/>
      <c r="N258" s="60"/>
      <c r="O258" s="11"/>
    </row>
    <row r="259" spans="1:15" ht="24">
      <c r="A259" s="11"/>
      <c r="B259" s="10"/>
      <c r="C259" s="78"/>
      <c r="D259" s="15"/>
      <c r="E259" s="11"/>
      <c r="F259" s="15"/>
      <c r="G259" s="15"/>
      <c r="H259" s="75"/>
      <c r="I259" s="10"/>
      <c r="J259" s="15"/>
      <c r="K259" s="15"/>
      <c r="L259" s="15"/>
      <c r="M259" s="60"/>
      <c r="N259" s="60"/>
      <c r="O259" s="11"/>
    </row>
    <row r="260" spans="1:15" ht="24">
      <c r="A260" s="11"/>
      <c r="B260" s="10"/>
      <c r="C260" s="78"/>
      <c r="D260" s="15"/>
      <c r="E260" s="11"/>
      <c r="F260" s="15"/>
      <c r="G260" s="15"/>
      <c r="H260" s="75"/>
      <c r="I260" s="10"/>
      <c r="J260" s="15"/>
      <c r="K260" s="15"/>
      <c r="L260" s="15"/>
      <c r="M260" s="60"/>
      <c r="N260" s="60"/>
      <c r="O260" s="11"/>
    </row>
    <row r="261" spans="1:15" ht="24">
      <c r="A261" s="11"/>
      <c r="B261" s="10"/>
      <c r="C261" s="78"/>
      <c r="D261" s="15"/>
      <c r="E261" s="11"/>
      <c r="F261" s="15"/>
      <c r="G261" s="15"/>
      <c r="H261" s="75"/>
      <c r="I261" s="10"/>
      <c r="J261" s="15"/>
      <c r="K261" s="15"/>
      <c r="L261" s="15"/>
      <c r="M261" s="60"/>
      <c r="N261" s="60"/>
      <c r="O261" s="11"/>
    </row>
    <row r="262" spans="1:15" ht="24">
      <c r="A262" s="11"/>
      <c r="B262" s="10"/>
      <c r="C262" s="78"/>
      <c r="D262" s="15"/>
      <c r="E262" s="11"/>
      <c r="F262" s="15"/>
      <c r="G262" s="15"/>
      <c r="H262" s="75"/>
      <c r="I262" s="10"/>
      <c r="J262" s="15"/>
      <c r="K262" s="15"/>
      <c r="L262" s="15"/>
      <c r="M262" s="60"/>
      <c r="N262" s="60"/>
      <c r="O262" s="11"/>
    </row>
    <row r="263" spans="1:15" ht="24">
      <c r="A263" s="11"/>
      <c r="B263" s="10"/>
      <c r="C263" s="78"/>
      <c r="D263" s="15"/>
      <c r="E263" s="11"/>
      <c r="F263" s="15"/>
      <c r="G263" s="15"/>
      <c r="H263" s="75"/>
      <c r="I263" s="10"/>
      <c r="J263" s="15"/>
      <c r="K263" s="15"/>
      <c r="L263" s="15"/>
      <c r="M263" s="60"/>
      <c r="N263" s="60"/>
      <c r="O263" s="11"/>
    </row>
    <row r="264" spans="1:15" ht="24">
      <c r="A264" s="11"/>
      <c r="B264" s="10"/>
      <c r="C264" s="78"/>
      <c r="D264" s="15"/>
      <c r="E264" s="11"/>
      <c r="F264" s="15"/>
      <c r="G264" s="15"/>
      <c r="H264" s="75"/>
      <c r="I264" s="10"/>
      <c r="J264" s="15"/>
      <c r="K264" s="15"/>
      <c r="L264" s="15"/>
      <c r="M264" s="60"/>
      <c r="N264" s="60"/>
      <c r="O264" s="11"/>
    </row>
    <row r="265" spans="1:15" ht="24">
      <c r="A265" s="11"/>
      <c r="B265" s="10"/>
      <c r="C265" s="78"/>
      <c r="D265" s="15"/>
      <c r="E265" s="11"/>
      <c r="F265" s="15"/>
      <c r="G265" s="15"/>
      <c r="H265" s="75"/>
      <c r="I265" s="10"/>
      <c r="J265" s="15"/>
      <c r="K265" s="15"/>
      <c r="L265" s="15"/>
      <c r="M265" s="60"/>
      <c r="N265" s="60"/>
      <c r="O265" s="11"/>
    </row>
    <row r="266" spans="1:15" ht="24">
      <c r="A266" s="11"/>
      <c r="B266" s="10"/>
      <c r="C266" s="78"/>
      <c r="D266" s="15"/>
      <c r="E266" s="11"/>
      <c r="F266" s="15"/>
      <c r="G266" s="15"/>
      <c r="H266" s="75"/>
      <c r="I266" s="10"/>
      <c r="J266" s="15"/>
      <c r="K266" s="15"/>
      <c r="L266" s="15"/>
      <c r="M266" s="60"/>
      <c r="N266" s="60"/>
      <c r="O266" s="11"/>
    </row>
    <row r="267" spans="1:15" ht="24">
      <c r="A267" s="11"/>
      <c r="B267" s="10"/>
      <c r="C267" s="78"/>
      <c r="D267" s="15"/>
      <c r="E267" s="11"/>
      <c r="F267" s="15"/>
      <c r="G267" s="15"/>
      <c r="H267" s="75"/>
      <c r="I267" s="10"/>
      <c r="J267" s="15"/>
      <c r="K267" s="15"/>
      <c r="L267" s="15"/>
      <c r="M267" s="60"/>
      <c r="N267" s="60"/>
      <c r="O267" s="11"/>
    </row>
    <row r="268" spans="1:15" ht="24">
      <c r="A268" s="11"/>
      <c r="B268" s="10"/>
      <c r="C268" s="78"/>
      <c r="D268" s="15"/>
      <c r="E268" s="11"/>
      <c r="F268" s="15"/>
      <c r="G268" s="15"/>
      <c r="H268" s="75"/>
      <c r="I268" s="10"/>
      <c r="J268" s="15"/>
      <c r="K268" s="15"/>
      <c r="L268" s="15"/>
      <c r="M268" s="60"/>
      <c r="N268" s="60"/>
      <c r="O268" s="11"/>
    </row>
    <row r="269" spans="1:15" ht="24">
      <c r="A269" s="11"/>
      <c r="B269" s="10"/>
      <c r="C269" s="78"/>
      <c r="D269" s="15"/>
      <c r="E269" s="11"/>
      <c r="F269" s="15"/>
      <c r="G269" s="15"/>
      <c r="H269" s="75"/>
      <c r="I269" s="10"/>
      <c r="J269" s="15"/>
      <c r="K269" s="15"/>
      <c r="L269" s="15"/>
      <c r="M269" s="60"/>
      <c r="N269" s="60"/>
      <c r="O269" s="11"/>
    </row>
    <row r="270" spans="1:15" ht="24">
      <c r="A270" s="11"/>
      <c r="B270" s="10"/>
      <c r="C270" s="78"/>
      <c r="D270" s="15"/>
      <c r="E270" s="11"/>
      <c r="F270" s="15"/>
      <c r="G270" s="15"/>
      <c r="H270" s="75"/>
      <c r="I270" s="10"/>
      <c r="J270" s="15"/>
      <c r="K270" s="15"/>
      <c r="L270" s="15"/>
      <c r="M270" s="60"/>
      <c r="N270" s="60"/>
      <c r="O270" s="11"/>
    </row>
    <row r="271" spans="1:15" ht="24">
      <c r="A271" s="11"/>
      <c r="B271" s="10"/>
      <c r="C271" s="78"/>
      <c r="D271" s="15"/>
      <c r="E271" s="11"/>
      <c r="F271" s="15"/>
      <c r="G271" s="15"/>
      <c r="H271" s="75"/>
      <c r="I271" s="10"/>
      <c r="J271" s="15"/>
      <c r="K271" s="15"/>
      <c r="L271" s="15"/>
      <c r="M271" s="60"/>
      <c r="N271" s="60"/>
      <c r="O271" s="11"/>
    </row>
    <row r="272" spans="1:15" ht="24">
      <c r="A272" s="11"/>
      <c r="B272" s="10"/>
      <c r="C272" s="78"/>
      <c r="D272" s="15"/>
      <c r="E272" s="11"/>
      <c r="F272" s="15"/>
      <c r="G272" s="15"/>
      <c r="H272" s="75"/>
      <c r="I272" s="10"/>
      <c r="J272" s="15"/>
      <c r="K272" s="15"/>
      <c r="L272" s="15"/>
      <c r="M272" s="60"/>
      <c r="N272" s="60"/>
      <c r="O272" s="11"/>
    </row>
    <row r="273" spans="1:15" ht="24">
      <c r="A273" s="11"/>
      <c r="B273" s="10"/>
      <c r="C273" s="78"/>
      <c r="D273" s="15"/>
      <c r="E273" s="11"/>
      <c r="F273" s="15"/>
      <c r="G273" s="15"/>
      <c r="H273" s="75"/>
      <c r="I273" s="10"/>
      <c r="J273" s="15"/>
      <c r="K273" s="15"/>
      <c r="L273" s="15"/>
      <c r="M273" s="60"/>
      <c r="N273" s="60"/>
      <c r="O273" s="11"/>
    </row>
    <row r="274" spans="1:15" ht="24">
      <c r="A274" s="11"/>
      <c r="B274" s="10"/>
      <c r="C274" s="78"/>
      <c r="D274" s="15"/>
      <c r="E274" s="11"/>
      <c r="F274" s="15"/>
      <c r="G274" s="15"/>
      <c r="H274" s="75"/>
      <c r="I274" s="10"/>
      <c r="J274" s="15"/>
      <c r="K274" s="15"/>
      <c r="L274" s="15"/>
      <c r="M274" s="60"/>
      <c r="N274" s="60"/>
      <c r="O274" s="11"/>
    </row>
    <row r="275" spans="1:15" ht="24">
      <c r="A275" s="11"/>
      <c r="B275" s="10"/>
      <c r="C275" s="78"/>
      <c r="D275" s="15"/>
      <c r="E275" s="11"/>
      <c r="F275" s="15"/>
      <c r="G275" s="15"/>
      <c r="H275" s="75"/>
      <c r="I275" s="10"/>
      <c r="J275" s="15"/>
      <c r="K275" s="15"/>
      <c r="L275" s="15"/>
      <c r="M275" s="60"/>
      <c r="N275" s="60"/>
      <c r="O275" s="11"/>
    </row>
    <row r="276" spans="1:15" ht="24">
      <c r="A276" s="11"/>
      <c r="B276" s="10"/>
      <c r="C276" s="78"/>
      <c r="D276" s="15"/>
      <c r="E276" s="11"/>
      <c r="F276" s="15"/>
      <c r="G276" s="15"/>
      <c r="H276" s="75"/>
      <c r="I276" s="10"/>
      <c r="J276" s="15"/>
      <c r="K276" s="15"/>
      <c r="L276" s="15"/>
      <c r="M276" s="60"/>
      <c r="N276" s="60"/>
      <c r="O276" s="11"/>
    </row>
    <row r="277" spans="1:15" ht="24">
      <c r="A277" s="11"/>
      <c r="B277" s="10"/>
      <c r="C277" s="78"/>
      <c r="D277" s="15"/>
      <c r="E277" s="11"/>
      <c r="F277" s="15"/>
      <c r="G277" s="15"/>
      <c r="H277" s="75"/>
      <c r="I277" s="10"/>
      <c r="J277" s="15"/>
      <c r="K277" s="15"/>
      <c r="L277" s="15"/>
      <c r="M277" s="60"/>
      <c r="N277" s="60"/>
      <c r="O277" s="11"/>
    </row>
    <row r="278" spans="1:15" ht="24">
      <c r="A278" s="11"/>
      <c r="B278" s="10"/>
      <c r="C278" s="78"/>
      <c r="D278" s="15"/>
      <c r="E278" s="11"/>
      <c r="F278" s="15"/>
      <c r="G278" s="15"/>
      <c r="H278" s="75"/>
      <c r="I278" s="10"/>
      <c r="J278" s="15"/>
      <c r="K278" s="15"/>
      <c r="L278" s="15"/>
      <c r="M278" s="60"/>
      <c r="N278" s="60"/>
      <c r="O278" s="11"/>
    </row>
    <row r="279" spans="1:15" ht="24">
      <c r="A279" s="11"/>
      <c r="B279" s="10"/>
      <c r="C279" s="78"/>
      <c r="D279" s="15"/>
      <c r="E279" s="11"/>
      <c r="F279" s="15"/>
      <c r="G279" s="15"/>
      <c r="H279" s="75"/>
      <c r="I279" s="10"/>
      <c r="J279" s="15"/>
      <c r="K279" s="15"/>
      <c r="L279" s="15"/>
      <c r="M279" s="60"/>
      <c r="N279" s="60"/>
      <c r="O279" s="11"/>
    </row>
    <row r="280" spans="1:15" ht="24">
      <c r="A280" s="11"/>
      <c r="B280" s="10"/>
      <c r="C280" s="78"/>
      <c r="D280" s="15"/>
      <c r="E280" s="11"/>
      <c r="F280" s="15"/>
      <c r="G280" s="15"/>
      <c r="H280" s="75"/>
      <c r="I280" s="10"/>
      <c r="J280" s="15"/>
      <c r="K280" s="15"/>
      <c r="L280" s="15" t="s">
        <v>103</v>
      </c>
      <c r="M280" s="60"/>
      <c r="N280" s="60"/>
      <c r="O280" s="11"/>
    </row>
    <row r="281" spans="1:15" ht="24">
      <c r="A281" s="11"/>
      <c r="B281" s="10"/>
      <c r="C281" s="78"/>
      <c r="D281" s="15"/>
      <c r="E281" s="11"/>
      <c r="F281" s="15"/>
      <c r="G281" s="15"/>
      <c r="H281" s="75"/>
      <c r="I281" s="10"/>
      <c r="J281" s="15"/>
      <c r="K281" s="15"/>
      <c r="L281" s="15"/>
      <c r="M281" s="60"/>
      <c r="N281" s="60"/>
      <c r="O281" s="11"/>
    </row>
    <row r="282" spans="1:15" ht="24">
      <c r="A282" s="11"/>
      <c r="B282" s="10"/>
      <c r="C282" s="78"/>
      <c r="D282" s="15"/>
      <c r="E282" s="11"/>
      <c r="F282" s="15"/>
      <c r="G282" s="15"/>
      <c r="H282" s="75"/>
      <c r="I282" s="10"/>
      <c r="J282" s="15"/>
      <c r="K282" s="15"/>
      <c r="L282" s="15"/>
      <c r="M282" s="60"/>
      <c r="N282" s="75"/>
      <c r="O282" s="11"/>
    </row>
    <row r="283" spans="1:15" ht="24">
      <c r="A283" s="11"/>
      <c r="B283" s="10"/>
      <c r="C283" s="78"/>
      <c r="D283" s="15"/>
      <c r="E283" s="11"/>
      <c r="F283" s="15"/>
      <c r="G283" s="15"/>
      <c r="H283" s="75"/>
      <c r="I283" s="10"/>
      <c r="J283" s="15"/>
      <c r="K283" s="15"/>
      <c r="L283" s="15"/>
      <c r="M283" s="60"/>
      <c r="N283" s="60"/>
      <c r="O283" s="11"/>
    </row>
    <row r="284" spans="1:15" ht="24">
      <c r="A284" s="11"/>
      <c r="B284" s="10"/>
      <c r="C284" s="78"/>
      <c r="D284" s="15"/>
      <c r="E284" s="11"/>
      <c r="F284" s="15"/>
      <c r="G284" s="15"/>
      <c r="H284" s="75"/>
      <c r="I284" s="10"/>
      <c r="J284" s="15"/>
      <c r="K284" s="15"/>
      <c r="L284" s="15"/>
      <c r="M284" s="60"/>
      <c r="N284" s="60"/>
      <c r="O284" s="11"/>
    </row>
    <row r="285" spans="1:15" ht="24">
      <c r="A285" s="11"/>
      <c r="B285" s="10"/>
      <c r="C285" s="78"/>
      <c r="D285" s="15"/>
      <c r="E285" s="11"/>
      <c r="F285" s="15"/>
      <c r="G285" s="15"/>
      <c r="H285" s="75"/>
      <c r="I285" s="10"/>
      <c r="J285" s="15"/>
      <c r="K285" s="15"/>
      <c r="L285" s="15"/>
      <c r="M285" s="60"/>
      <c r="N285" s="60"/>
      <c r="O285" s="11"/>
    </row>
    <row r="286" spans="2:14" s="153" customFormat="1" ht="24">
      <c r="B286" s="154"/>
      <c r="C286" s="155"/>
      <c r="D286" s="156"/>
      <c r="F286" s="156"/>
      <c r="G286" s="156"/>
      <c r="H286" s="157"/>
      <c r="I286" s="165"/>
      <c r="J286" s="156"/>
      <c r="K286" s="156"/>
      <c r="L286" s="156"/>
      <c r="M286" s="158"/>
      <c r="N286" s="158"/>
    </row>
    <row r="287" spans="1:15" ht="24">
      <c r="A287" s="11"/>
      <c r="B287" s="10"/>
      <c r="C287" s="78"/>
      <c r="D287" s="15"/>
      <c r="E287" s="11"/>
      <c r="F287" s="15"/>
      <c r="G287" s="15"/>
      <c r="H287" s="75"/>
      <c r="I287" s="166"/>
      <c r="J287" s="15"/>
      <c r="K287" s="15"/>
      <c r="L287" s="15"/>
      <c r="M287" s="60"/>
      <c r="N287" s="60"/>
      <c r="O287" s="11"/>
    </row>
    <row r="288" spans="1:15" ht="24">
      <c r="A288" s="11"/>
      <c r="B288" s="10"/>
      <c r="C288" s="78"/>
      <c r="D288" s="15"/>
      <c r="E288" s="11"/>
      <c r="F288" s="15"/>
      <c r="G288" s="15"/>
      <c r="H288" s="75"/>
      <c r="I288" s="166"/>
      <c r="J288" s="15"/>
      <c r="K288" s="15"/>
      <c r="L288" s="15"/>
      <c r="M288" s="60"/>
      <c r="N288" s="60"/>
      <c r="O288" s="11"/>
    </row>
    <row r="289" spans="1:15" ht="24">
      <c r="A289" s="11"/>
      <c r="B289" s="10"/>
      <c r="C289" s="78"/>
      <c r="D289" s="15"/>
      <c r="E289" s="11"/>
      <c r="F289" s="15"/>
      <c r="G289" s="15"/>
      <c r="H289" s="75"/>
      <c r="I289" s="166"/>
      <c r="J289" s="15"/>
      <c r="K289" s="15"/>
      <c r="L289" s="15"/>
      <c r="M289" s="60"/>
      <c r="N289" s="60"/>
      <c r="O289" s="11"/>
    </row>
    <row r="290" spans="1:15" ht="24">
      <c r="A290" s="11"/>
      <c r="B290" s="10"/>
      <c r="C290" s="78"/>
      <c r="D290" s="15"/>
      <c r="E290" s="11"/>
      <c r="F290" s="15"/>
      <c r="G290" s="15"/>
      <c r="H290" s="75"/>
      <c r="I290" s="166"/>
      <c r="J290" s="15"/>
      <c r="K290" s="15"/>
      <c r="L290" s="15"/>
      <c r="M290" s="60"/>
      <c r="N290" s="60"/>
      <c r="O290" s="11"/>
    </row>
    <row r="291" spans="1:15" ht="24">
      <c r="A291" s="11"/>
      <c r="B291" s="10"/>
      <c r="C291" s="78"/>
      <c r="D291" s="15"/>
      <c r="E291" s="11"/>
      <c r="F291" s="15"/>
      <c r="G291" s="15"/>
      <c r="H291" s="75"/>
      <c r="I291" s="166"/>
      <c r="J291" s="15"/>
      <c r="K291" s="15"/>
      <c r="L291" s="15"/>
      <c r="M291" s="60"/>
      <c r="N291" s="60"/>
      <c r="O291" s="11"/>
    </row>
    <row r="292" spans="1:15" ht="24">
      <c r="A292" s="11"/>
      <c r="B292" s="10"/>
      <c r="C292" s="78"/>
      <c r="D292" s="15"/>
      <c r="E292" s="11"/>
      <c r="F292" s="15"/>
      <c r="G292" s="15"/>
      <c r="H292" s="75"/>
      <c r="I292" s="166"/>
      <c r="J292" s="15"/>
      <c r="K292" s="15"/>
      <c r="L292" s="15"/>
      <c r="M292" s="60"/>
      <c r="N292" s="60"/>
      <c r="O292" s="11"/>
    </row>
    <row r="293" spans="1:15" ht="24">
      <c r="A293" s="11"/>
      <c r="B293" s="10"/>
      <c r="C293" s="78"/>
      <c r="D293" s="15"/>
      <c r="E293" s="11"/>
      <c r="F293" s="15"/>
      <c r="G293" s="15"/>
      <c r="H293" s="75"/>
      <c r="I293" s="166"/>
      <c r="J293" s="15"/>
      <c r="K293" s="15"/>
      <c r="L293" s="15"/>
      <c r="M293" s="60"/>
      <c r="N293" s="60"/>
      <c r="O293" s="11"/>
    </row>
    <row r="294" spans="1:15" ht="24">
      <c r="A294" s="11"/>
      <c r="B294" s="10"/>
      <c r="C294" s="78"/>
      <c r="D294" s="15"/>
      <c r="E294" s="11"/>
      <c r="F294" s="15"/>
      <c r="G294" s="15"/>
      <c r="H294" s="75"/>
      <c r="I294" s="166"/>
      <c r="J294" s="15"/>
      <c r="K294" s="15"/>
      <c r="L294" s="15"/>
      <c r="M294" s="60"/>
      <c r="N294" s="60"/>
      <c r="O294" s="11"/>
    </row>
    <row r="295" spans="1:15" ht="24">
      <c r="A295" s="11"/>
      <c r="B295" s="10"/>
      <c r="C295" s="78"/>
      <c r="D295" s="15"/>
      <c r="E295" s="11"/>
      <c r="F295" s="15"/>
      <c r="G295" s="15"/>
      <c r="H295" s="75"/>
      <c r="I295" s="166"/>
      <c r="J295" s="15"/>
      <c r="K295" s="15"/>
      <c r="L295" s="15"/>
      <c r="M295" s="60"/>
      <c r="N295" s="60"/>
      <c r="O295" s="11"/>
    </row>
    <row r="296" spans="1:15" ht="24">
      <c r="A296" s="11"/>
      <c r="B296" s="10"/>
      <c r="C296" s="78"/>
      <c r="D296" s="15"/>
      <c r="E296" s="11"/>
      <c r="F296" s="15"/>
      <c r="G296" s="15"/>
      <c r="H296" s="75"/>
      <c r="I296" s="166"/>
      <c r="J296" s="15"/>
      <c r="K296" s="15"/>
      <c r="L296" s="15"/>
      <c r="M296" s="60"/>
      <c r="N296" s="60"/>
      <c r="O296" s="11"/>
    </row>
    <row r="297" spans="1:15" ht="24">
      <c r="A297" s="11"/>
      <c r="B297" s="10"/>
      <c r="C297" s="78"/>
      <c r="D297" s="15"/>
      <c r="E297" s="11"/>
      <c r="F297" s="15"/>
      <c r="G297" s="15"/>
      <c r="H297" s="75"/>
      <c r="I297" s="166"/>
      <c r="J297" s="15"/>
      <c r="K297" s="15"/>
      <c r="L297" s="15"/>
      <c r="M297" s="60"/>
      <c r="N297" s="60"/>
      <c r="O297" s="11"/>
    </row>
    <row r="298" spans="1:15" ht="24">
      <c r="A298" s="11"/>
      <c r="B298" s="10"/>
      <c r="C298" s="78"/>
      <c r="D298" s="15"/>
      <c r="E298" s="11"/>
      <c r="F298" s="15"/>
      <c r="G298" s="15"/>
      <c r="H298" s="75"/>
      <c r="I298" s="166"/>
      <c r="J298" s="15"/>
      <c r="K298" s="15"/>
      <c r="L298" s="15"/>
      <c r="M298" s="60"/>
      <c r="N298" s="60"/>
      <c r="O298" s="11"/>
    </row>
    <row r="299" spans="1:15" ht="24">
      <c r="A299" s="11"/>
      <c r="B299" s="10"/>
      <c r="C299" s="78"/>
      <c r="D299" s="15"/>
      <c r="E299" s="11"/>
      <c r="F299" s="15"/>
      <c r="G299" s="15"/>
      <c r="H299" s="75"/>
      <c r="I299" s="166"/>
      <c r="J299" s="15"/>
      <c r="K299" s="15"/>
      <c r="L299" s="15"/>
      <c r="M299" s="60"/>
      <c r="N299" s="60"/>
      <c r="O299" s="11"/>
    </row>
    <row r="300" spans="1:15" ht="24">
      <c r="A300" s="11"/>
      <c r="B300" s="10"/>
      <c r="C300" s="78"/>
      <c r="D300" s="15"/>
      <c r="E300" s="11"/>
      <c r="F300" s="15"/>
      <c r="G300" s="15"/>
      <c r="H300" s="75"/>
      <c r="I300" s="166"/>
      <c r="J300" s="15"/>
      <c r="K300" s="15"/>
      <c r="L300" s="15"/>
      <c r="M300" s="60"/>
      <c r="N300" s="60"/>
      <c r="O300" s="11"/>
    </row>
    <row r="301" spans="1:15" ht="24">
      <c r="A301" s="11"/>
      <c r="B301" s="10"/>
      <c r="C301" s="78"/>
      <c r="D301" s="15"/>
      <c r="E301" s="11"/>
      <c r="F301" s="15"/>
      <c r="G301" s="15"/>
      <c r="H301" s="75"/>
      <c r="I301" s="166"/>
      <c r="J301" s="15"/>
      <c r="K301" s="15"/>
      <c r="L301" s="15"/>
      <c r="M301" s="60"/>
      <c r="N301" s="60"/>
      <c r="O301" s="11"/>
    </row>
    <row r="302" spans="1:15" ht="24">
      <c r="A302" s="11"/>
      <c r="B302" s="10"/>
      <c r="C302" s="78"/>
      <c r="D302" s="15"/>
      <c r="E302" s="11"/>
      <c r="F302" s="15"/>
      <c r="G302" s="15"/>
      <c r="H302" s="75"/>
      <c r="I302" s="166"/>
      <c r="J302" s="15"/>
      <c r="K302" s="15"/>
      <c r="L302" s="15"/>
      <c r="M302" s="60"/>
      <c r="N302" s="60"/>
      <c r="O302" s="11"/>
    </row>
    <row r="303" spans="1:15" ht="24">
      <c r="A303" s="11"/>
      <c r="B303" s="10"/>
      <c r="C303" s="78"/>
      <c r="D303" s="15"/>
      <c r="E303" s="11"/>
      <c r="F303" s="15"/>
      <c r="G303" s="15"/>
      <c r="H303" s="75"/>
      <c r="I303" s="166"/>
      <c r="J303" s="15"/>
      <c r="K303" s="15"/>
      <c r="L303" s="15"/>
      <c r="M303" s="60"/>
      <c r="N303" s="60"/>
      <c r="O303" s="11"/>
    </row>
    <row r="304" spans="1:15" ht="24">
      <c r="A304" s="11"/>
      <c r="B304" s="10"/>
      <c r="C304" s="78"/>
      <c r="D304" s="15"/>
      <c r="E304" s="11"/>
      <c r="F304" s="15"/>
      <c r="G304" s="15"/>
      <c r="H304" s="75"/>
      <c r="I304" s="166"/>
      <c r="J304" s="15"/>
      <c r="K304" s="15"/>
      <c r="L304" s="15"/>
      <c r="M304" s="60"/>
      <c r="N304" s="60"/>
      <c r="O304" s="11"/>
    </row>
    <row r="305" spans="1:15" ht="24">
      <c r="A305" s="11"/>
      <c r="B305" s="10"/>
      <c r="C305" s="78"/>
      <c r="D305" s="15"/>
      <c r="E305" s="11"/>
      <c r="F305" s="15"/>
      <c r="G305" s="15"/>
      <c r="H305" s="75"/>
      <c r="I305" s="166"/>
      <c r="J305" s="15"/>
      <c r="K305" s="15"/>
      <c r="L305" s="15"/>
      <c r="M305" s="60"/>
      <c r="N305" s="60"/>
      <c r="O305" s="11"/>
    </row>
    <row r="306" spans="1:15" ht="24">
      <c r="A306" s="11"/>
      <c r="B306" s="10"/>
      <c r="C306" s="78"/>
      <c r="D306" s="15"/>
      <c r="E306" s="11"/>
      <c r="F306" s="15"/>
      <c r="G306" s="15"/>
      <c r="H306" s="75"/>
      <c r="I306" s="166"/>
      <c r="J306" s="15"/>
      <c r="K306" s="15"/>
      <c r="L306" s="15"/>
      <c r="M306" s="60"/>
      <c r="N306" s="60"/>
      <c r="O306" s="11"/>
    </row>
    <row r="307" spans="1:15" ht="24">
      <c r="A307" s="11"/>
      <c r="B307" s="10"/>
      <c r="G307" s="15"/>
      <c r="H307" s="75"/>
      <c r="I307" s="166"/>
      <c r="J307" s="15"/>
      <c r="K307" s="15"/>
      <c r="L307" s="15"/>
      <c r="M307" s="60"/>
      <c r="N307" s="60"/>
      <c r="O307" s="11"/>
    </row>
    <row r="308" spans="1:15" ht="24">
      <c r="A308" s="11"/>
      <c r="B308" s="10"/>
      <c r="G308" s="15"/>
      <c r="H308" s="75"/>
      <c r="I308" s="166"/>
      <c r="J308" s="15"/>
      <c r="K308" s="15"/>
      <c r="L308" s="15"/>
      <c r="M308" s="60"/>
      <c r="N308" s="60"/>
      <c r="O308" s="11"/>
    </row>
    <row r="309" spans="1:15" ht="24">
      <c r="A309" s="11"/>
      <c r="B309" s="10"/>
      <c r="C309" s="78"/>
      <c r="D309" s="15"/>
      <c r="E309" s="11"/>
      <c r="F309" s="15"/>
      <c r="G309" s="15"/>
      <c r="H309" s="75"/>
      <c r="I309" s="166"/>
      <c r="J309" s="15"/>
      <c r="K309" s="15"/>
      <c r="L309" s="15"/>
      <c r="M309" s="60"/>
      <c r="N309" s="60"/>
      <c r="O309" s="11"/>
    </row>
    <row r="310" spans="1:15" ht="24">
      <c r="A310" s="11"/>
      <c r="B310" s="10"/>
      <c r="C310" s="78"/>
      <c r="D310" s="15"/>
      <c r="E310" s="11"/>
      <c r="F310" s="15"/>
      <c r="G310" s="15"/>
      <c r="H310" s="75"/>
      <c r="I310" s="166"/>
      <c r="J310" s="15"/>
      <c r="K310" s="15"/>
      <c r="L310" s="15"/>
      <c r="M310" s="60"/>
      <c r="N310" s="60"/>
      <c r="O310" s="11"/>
    </row>
    <row r="311" spans="1:15" ht="24">
      <c r="A311" s="11"/>
      <c r="B311" s="10"/>
      <c r="C311" s="78"/>
      <c r="D311" s="15"/>
      <c r="E311" s="11"/>
      <c r="F311" s="15"/>
      <c r="G311" s="15"/>
      <c r="H311" s="75"/>
      <c r="I311" s="166"/>
      <c r="J311" s="15"/>
      <c r="K311" s="15"/>
      <c r="L311" s="15"/>
      <c r="M311" s="60"/>
      <c r="N311" s="60"/>
      <c r="O311" s="11"/>
    </row>
    <row r="312" spans="1:15" ht="24">
      <c r="A312" s="11"/>
      <c r="B312" s="10"/>
      <c r="C312" s="78"/>
      <c r="D312" s="15"/>
      <c r="E312" s="11"/>
      <c r="F312" s="15"/>
      <c r="G312" s="15"/>
      <c r="H312" s="75"/>
      <c r="I312" s="166"/>
      <c r="J312" s="15"/>
      <c r="K312" s="15"/>
      <c r="L312" s="15"/>
      <c r="M312" s="60"/>
      <c r="N312" s="60"/>
      <c r="O312" s="11"/>
    </row>
    <row r="313" spans="1:15" ht="24">
      <c r="A313" s="11"/>
      <c r="B313" s="10"/>
      <c r="C313" s="78"/>
      <c r="D313" s="15"/>
      <c r="E313" s="11"/>
      <c r="F313" s="15"/>
      <c r="G313" s="15"/>
      <c r="H313" s="75"/>
      <c r="I313" s="166"/>
      <c r="J313" s="15"/>
      <c r="K313" s="15"/>
      <c r="L313" s="15"/>
      <c r="M313" s="60"/>
      <c r="N313" s="60"/>
      <c r="O313" s="11"/>
    </row>
    <row r="314" spans="1:15" ht="24">
      <c r="A314" s="11"/>
      <c r="B314" s="10"/>
      <c r="C314" s="78"/>
      <c r="D314" s="15"/>
      <c r="E314" s="11"/>
      <c r="F314" s="15"/>
      <c r="G314" s="15"/>
      <c r="H314" s="75"/>
      <c r="I314" s="166"/>
      <c r="J314" s="15"/>
      <c r="K314" s="15"/>
      <c r="L314" s="15"/>
      <c r="M314" s="60"/>
      <c r="N314" s="60"/>
      <c r="O314" s="11"/>
    </row>
    <row r="315" spans="1:15" ht="24">
      <c r="A315" s="11"/>
      <c r="B315" s="10"/>
      <c r="C315" s="78"/>
      <c r="D315" s="15"/>
      <c r="E315" s="11"/>
      <c r="F315" s="15"/>
      <c r="G315" s="15"/>
      <c r="H315" s="75"/>
      <c r="I315" s="166"/>
      <c r="J315" s="15"/>
      <c r="K315" s="15"/>
      <c r="L315" s="15"/>
      <c r="M315" s="60"/>
      <c r="N315" s="60"/>
      <c r="O315" s="11"/>
    </row>
    <row r="316" spans="2:14" s="167" customFormat="1" ht="24">
      <c r="B316" s="168"/>
      <c r="C316" s="169"/>
      <c r="D316" s="170"/>
      <c r="F316" s="170"/>
      <c r="G316" s="170"/>
      <c r="H316" s="171"/>
      <c r="I316" s="172"/>
      <c r="J316" s="170"/>
      <c r="K316" s="170"/>
      <c r="L316" s="170"/>
      <c r="M316" s="173"/>
      <c r="N316" s="173"/>
    </row>
    <row r="317" spans="1:18" ht="30.75">
      <c r="A317" s="174"/>
      <c r="B317" s="205"/>
      <c r="C317" s="206"/>
      <c r="D317" s="207"/>
      <c r="E317" s="208"/>
      <c r="F317" s="207"/>
      <c r="G317" s="207"/>
      <c r="H317" s="209"/>
      <c r="I317" s="210"/>
      <c r="J317" s="207"/>
      <c r="K317" s="207"/>
      <c r="L317" s="207"/>
      <c r="M317" s="211" t="s">
        <v>90</v>
      </c>
      <c r="N317" s="212"/>
      <c r="O317" s="213"/>
      <c r="P317" s="214"/>
      <c r="Q317" s="215"/>
      <c r="R317" s="215"/>
    </row>
    <row r="318" spans="1:18" ht="30.75">
      <c r="A318" s="174"/>
      <c r="B318" s="205"/>
      <c r="C318" s="206"/>
      <c r="D318" s="207"/>
      <c r="E318" s="208"/>
      <c r="F318" s="207"/>
      <c r="G318" s="207"/>
      <c r="H318" s="209"/>
      <c r="I318" s="210"/>
      <c r="J318" s="207"/>
      <c r="K318" s="207"/>
      <c r="L318" s="207"/>
      <c r="M318" s="216"/>
      <c r="N318" s="216"/>
      <c r="O318" s="208"/>
      <c r="P318" s="215"/>
      <c r="Q318" s="215"/>
      <c r="R318" s="215"/>
    </row>
    <row r="319" spans="1:18" ht="30.75">
      <c r="A319" s="174"/>
      <c r="B319" s="205"/>
      <c r="C319" s="206"/>
      <c r="D319" s="207"/>
      <c r="E319" s="208"/>
      <c r="F319" s="207"/>
      <c r="G319" s="207"/>
      <c r="H319" s="209"/>
      <c r="I319" s="210"/>
      <c r="J319" s="207"/>
      <c r="K319" s="207"/>
      <c r="L319" s="207"/>
      <c r="M319" s="216"/>
      <c r="N319" s="216"/>
      <c r="O319" s="208"/>
      <c r="P319" s="215"/>
      <c r="Q319" s="215"/>
      <c r="R319" s="215"/>
    </row>
    <row r="320" spans="1:18" ht="30.75">
      <c r="A320" s="174"/>
      <c r="B320" s="205"/>
      <c r="C320" s="206"/>
      <c r="D320" s="207"/>
      <c r="E320" s="208"/>
      <c r="F320" s="207"/>
      <c r="G320" s="207"/>
      <c r="H320" s="209"/>
      <c r="I320" s="210"/>
      <c r="J320" s="207"/>
      <c r="K320" s="207"/>
      <c r="L320" s="207"/>
      <c r="M320" s="216"/>
      <c r="N320" s="216"/>
      <c r="O320" s="208"/>
      <c r="P320" s="215"/>
      <c r="Q320" s="215"/>
      <c r="R320" s="215"/>
    </row>
    <row r="321" spans="1:18" ht="30.75">
      <c r="A321" s="174"/>
      <c r="B321" s="205"/>
      <c r="C321" s="206"/>
      <c r="D321" s="207"/>
      <c r="E321" s="208"/>
      <c r="F321" s="207"/>
      <c r="G321" s="207"/>
      <c r="H321" s="209"/>
      <c r="I321" s="210"/>
      <c r="J321" s="207"/>
      <c r="K321" s="207"/>
      <c r="L321" s="207"/>
      <c r="M321" s="216"/>
      <c r="N321" s="216"/>
      <c r="O321" s="208"/>
      <c r="P321" s="215"/>
      <c r="Q321" s="215"/>
      <c r="R321" s="215"/>
    </row>
    <row r="322" spans="1:18" ht="30.75">
      <c r="A322" s="174"/>
      <c r="B322" s="205"/>
      <c r="C322" s="206"/>
      <c r="D322" s="207"/>
      <c r="E322" s="208"/>
      <c r="F322" s="207"/>
      <c r="G322" s="207"/>
      <c r="H322" s="209"/>
      <c r="I322" s="210"/>
      <c r="J322" s="207"/>
      <c r="K322" s="207"/>
      <c r="L322" s="207"/>
      <c r="M322" s="216"/>
      <c r="N322" s="216"/>
      <c r="O322" s="208"/>
      <c r="P322" s="215"/>
      <c r="Q322" s="215"/>
      <c r="R322" s="215"/>
    </row>
    <row r="323" spans="1:18" ht="30.75">
      <c r="A323" s="174"/>
      <c r="B323" s="205"/>
      <c r="C323" s="206"/>
      <c r="D323" s="207"/>
      <c r="E323" s="208"/>
      <c r="F323" s="207"/>
      <c r="G323" s="207"/>
      <c r="H323" s="209"/>
      <c r="I323" s="210"/>
      <c r="J323" s="207"/>
      <c r="K323" s="207"/>
      <c r="L323" s="207"/>
      <c r="M323" s="216"/>
      <c r="N323" s="216"/>
      <c r="O323" s="208"/>
      <c r="P323" s="215"/>
      <c r="Q323" s="215"/>
      <c r="R323" s="215"/>
    </row>
    <row r="324" spans="1:18" ht="30.75">
      <c r="A324" s="174"/>
      <c r="B324" s="205"/>
      <c r="C324" s="206"/>
      <c r="D324" s="207"/>
      <c r="E324" s="208"/>
      <c r="F324" s="207"/>
      <c r="G324" s="207"/>
      <c r="H324" s="209"/>
      <c r="I324" s="210"/>
      <c r="J324" s="207"/>
      <c r="K324" s="207"/>
      <c r="L324" s="207"/>
      <c r="M324" s="216"/>
      <c r="N324" s="216"/>
      <c r="O324" s="208"/>
      <c r="P324" s="215"/>
      <c r="Q324" s="215"/>
      <c r="R324" s="215"/>
    </row>
    <row r="325" spans="1:18" ht="30.75">
      <c r="A325" s="174"/>
      <c r="B325" s="205"/>
      <c r="C325" s="206"/>
      <c r="D325" s="207"/>
      <c r="E325" s="208"/>
      <c r="F325" s="207"/>
      <c r="G325" s="207"/>
      <c r="H325" s="209"/>
      <c r="I325" s="210"/>
      <c r="J325" s="207"/>
      <c r="K325" s="207"/>
      <c r="L325" s="207"/>
      <c r="M325" s="216"/>
      <c r="N325" s="216"/>
      <c r="O325" s="208"/>
      <c r="P325" s="215"/>
      <c r="Q325" s="215"/>
      <c r="R325" s="215"/>
    </row>
    <row r="326" spans="1:18" ht="30.75">
      <c r="A326" s="174"/>
      <c r="B326" s="205"/>
      <c r="C326" s="206"/>
      <c r="D326" s="207"/>
      <c r="E326" s="208"/>
      <c r="F326" s="207"/>
      <c r="G326" s="207"/>
      <c r="H326" s="209"/>
      <c r="I326" s="210"/>
      <c r="J326" s="207"/>
      <c r="K326" s="207"/>
      <c r="L326" s="207"/>
      <c r="M326" s="216"/>
      <c r="N326" s="216"/>
      <c r="O326" s="208"/>
      <c r="P326" s="215"/>
      <c r="Q326" s="215"/>
      <c r="R326" s="215"/>
    </row>
    <row r="327" spans="1:18" ht="30.75">
      <c r="A327" s="174"/>
      <c r="B327" s="205"/>
      <c r="C327" s="206"/>
      <c r="D327" s="207"/>
      <c r="E327" s="208"/>
      <c r="F327" s="207"/>
      <c r="G327" s="207"/>
      <c r="H327" s="209"/>
      <c r="I327" s="210"/>
      <c r="J327" s="207"/>
      <c r="K327" s="207"/>
      <c r="L327" s="207"/>
      <c r="M327" s="216"/>
      <c r="N327" s="216"/>
      <c r="O327" s="208"/>
      <c r="P327" s="215"/>
      <c r="Q327" s="215"/>
      <c r="R327" s="215"/>
    </row>
    <row r="328" spans="1:18" ht="30.75">
      <c r="A328" s="174"/>
      <c r="B328" s="205"/>
      <c r="C328" s="206"/>
      <c r="D328" s="207"/>
      <c r="E328" s="208"/>
      <c r="F328" s="207"/>
      <c r="G328" s="207"/>
      <c r="H328" s="209"/>
      <c r="I328" s="210"/>
      <c r="J328" s="207"/>
      <c r="K328" s="207"/>
      <c r="L328" s="207"/>
      <c r="M328" s="216"/>
      <c r="N328" s="216"/>
      <c r="O328" s="208"/>
      <c r="P328" s="215"/>
      <c r="Q328" s="215"/>
      <c r="R328" s="215"/>
    </row>
    <row r="329" spans="1:18" ht="30.75">
      <c r="A329" s="174"/>
      <c r="B329" s="205"/>
      <c r="C329" s="206"/>
      <c r="D329" s="207"/>
      <c r="E329" s="208"/>
      <c r="F329" s="207"/>
      <c r="G329" s="207"/>
      <c r="H329" s="209"/>
      <c r="I329" s="210"/>
      <c r="J329" s="207"/>
      <c r="K329" s="207"/>
      <c r="L329" s="207"/>
      <c r="M329" s="216"/>
      <c r="N329" s="216"/>
      <c r="O329" s="208"/>
      <c r="P329" s="215"/>
      <c r="Q329" s="215"/>
      <c r="R329" s="215"/>
    </row>
    <row r="330" spans="1:18" ht="30.75">
      <c r="A330" s="174"/>
      <c r="B330" s="205"/>
      <c r="C330" s="206"/>
      <c r="D330" s="207"/>
      <c r="E330" s="208"/>
      <c r="F330" s="207"/>
      <c r="G330" s="207"/>
      <c r="H330" s="209"/>
      <c r="I330" s="210"/>
      <c r="J330" s="207"/>
      <c r="K330" s="207"/>
      <c r="L330" s="207"/>
      <c r="M330" s="216"/>
      <c r="N330" s="216"/>
      <c r="O330" s="208"/>
      <c r="P330" s="215"/>
      <c r="Q330" s="215"/>
      <c r="R330" s="215"/>
    </row>
    <row r="331" spans="1:18" ht="30.75">
      <c r="A331" s="174"/>
      <c r="B331" s="205"/>
      <c r="C331" s="206"/>
      <c r="D331" s="207"/>
      <c r="E331" s="208"/>
      <c r="F331" s="207"/>
      <c r="G331" s="207"/>
      <c r="H331" s="209"/>
      <c r="I331" s="210"/>
      <c r="J331" s="207"/>
      <c r="K331" s="207"/>
      <c r="L331" s="207"/>
      <c r="M331" s="216"/>
      <c r="N331" s="216"/>
      <c r="O331" s="208"/>
      <c r="P331" s="215"/>
      <c r="Q331" s="215"/>
      <c r="R331" s="215"/>
    </row>
    <row r="332" spans="1:18" ht="30.75">
      <c r="A332" s="174"/>
      <c r="B332" s="205"/>
      <c r="C332" s="206"/>
      <c r="D332" s="207"/>
      <c r="E332" s="208"/>
      <c r="F332" s="207"/>
      <c r="G332" s="207"/>
      <c r="H332" s="209"/>
      <c r="I332" s="210"/>
      <c r="J332" s="207"/>
      <c r="K332" s="207"/>
      <c r="L332" s="207"/>
      <c r="M332" s="216"/>
      <c r="N332" s="216"/>
      <c r="O332" s="208"/>
      <c r="P332" s="215"/>
      <c r="Q332" s="215"/>
      <c r="R332" s="215"/>
    </row>
    <row r="333" spans="1:18" ht="30.75">
      <c r="A333" s="174"/>
      <c r="B333" s="205"/>
      <c r="C333" s="206"/>
      <c r="D333" s="207"/>
      <c r="E333" s="208"/>
      <c r="F333" s="207"/>
      <c r="G333" s="207"/>
      <c r="H333" s="209"/>
      <c r="I333" s="210"/>
      <c r="J333" s="207"/>
      <c r="K333" s="207"/>
      <c r="L333" s="207"/>
      <c r="M333" s="216"/>
      <c r="N333" s="216"/>
      <c r="O333" s="208"/>
      <c r="P333" s="215"/>
      <c r="Q333" s="215"/>
      <c r="R333" s="215"/>
    </row>
    <row r="334" spans="1:18" ht="30.75">
      <c r="A334" s="174"/>
      <c r="B334" s="205"/>
      <c r="C334" s="206"/>
      <c r="D334" s="207"/>
      <c r="E334" s="208"/>
      <c r="F334" s="207"/>
      <c r="G334" s="207"/>
      <c r="H334" s="209"/>
      <c r="I334" s="210"/>
      <c r="J334" s="207"/>
      <c r="K334" s="207"/>
      <c r="L334" s="207"/>
      <c r="M334" s="216"/>
      <c r="N334" s="216"/>
      <c r="O334" s="208"/>
      <c r="P334" s="215"/>
      <c r="Q334" s="215"/>
      <c r="R334" s="215"/>
    </row>
    <row r="335" spans="1:18" ht="30.75">
      <c r="A335" s="174"/>
      <c r="B335" s="205"/>
      <c r="C335" s="206"/>
      <c r="D335" s="207"/>
      <c r="E335" s="208"/>
      <c r="F335" s="207"/>
      <c r="G335" s="207"/>
      <c r="H335" s="209"/>
      <c r="I335" s="210"/>
      <c r="J335" s="207"/>
      <c r="K335" s="207"/>
      <c r="L335" s="207"/>
      <c r="M335" s="216"/>
      <c r="N335" s="216"/>
      <c r="O335" s="208"/>
      <c r="P335" s="215"/>
      <c r="Q335" s="215"/>
      <c r="R335" s="215"/>
    </row>
    <row r="336" spans="1:18" ht="30.75">
      <c r="A336" s="174"/>
      <c r="B336" s="205"/>
      <c r="C336" s="206"/>
      <c r="D336" s="207"/>
      <c r="E336" s="208"/>
      <c r="F336" s="207"/>
      <c r="G336" s="207"/>
      <c r="H336" s="209"/>
      <c r="I336" s="210"/>
      <c r="J336" s="207"/>
      <c r="K336" s="207"/>
      <c r="L336" s="207"/>
      <c r="M336" s="216"/>
      <c r="N336" s="216"/>
      <c r="O336" s="208"/>
      <c r="P336" s="215"/>
      <c r="Q336" s="215"/>
      <c r="R336" s="215"/>
    </row>
    <row r="337" spans="1:18" ht="30.75">
      <c r="A337" s="174"/>
      <c r="B337" s="205"/>
      <c r="C337" s="206"/>
      <c r="D337" s="207"/>
      <c r="E337" s="208"/>
      <c r="F337" s="207"/>
      <c r="G337" s="207"/>
      <c r="H337" s="209"/>
      <c r="I337" s="210"/>
      <c r="J337" s="207"/>
      <c r="K337" s="207"/>
      <c r="L337" s="207"/>
      <c r="M337" s="216"/>
      <c r="N337" s="216"/>
      <c r="O337" s="208"/>
      <c r="P337" s="215"/>
      <c r="Q337" s="215"/>
      <c r="R337" s="215"/>
    </row>
    <row r="338" spans="1:18" ht="30.75">
      <c r="A338" s="174"/>
      <c r="B338" s="205"/>
      <c r="C338" s="206"/>
      <c r="D338" s="207"/>
      <c r="E338" s="208"/>
      <c r="F338" s="207"/>
      <c r="G338" s="207"/>
      <c r="H338" s="209"/>
      <c r="I338" s="210"/>
      <c r="J338" s="207"/>
      <c r="K338" s="207"/>
      <c r="L338" s="207"/>
      <c r="M338" s="216"/>
      <c r="N338" s="216"/>
      <c r="O338" s="208"/>
      <c r="P338" s="215"/>
      <c r="Q338" s="215"/>
      <c r="R338" s="215"/>
    </row>
    <row r="339" spans="1:18" ht="30.75">
      <c r="A339" s="174"/>
      <c r="B339" s="205"/>
      <c r="C339" s="206"/>
      <c r="D339" s="207"/>
      <c r="E339" s="208"/>
      <c r="F339" s="207"/>
      <c r="G339" s="207"/>
      <c r="H339" s="209"/>
      <c r="I339" s="210"/>
      <c r="J339" s="207"/>
      <c r="K339" s="207"/>
      <c r="L339" s="207"/>
      <c r="M339" s="216"/>
      <c r="N339" s="216"/>
      <c r="O339" s="208"/>
      <c r="P339" s="215"/>
      <c r="Q339" s="215"/>
      <c r="R339" s="215"/>
    </row>
    <row r="340" spans="1:18" ht="30.75">
      <c r="A340" s="174"/>
      <c r="B340" s="205"/>
      <c r="C340" s="206"/>
      <c r="D340" s="207"/>
      <c r="E340" s="208"/>
      <c r="F340" s="207"/>
      <c r="G340" s="207"/>
      <c r="H340" s="209"/>
      <c r="I340" s="210"/>
      <c r="J340" s="207"/>
      <c r="K340" s="207"/>
      <c r="L340" s="207"/>
      <c r="M340" s="216"/>
      <c r="N340" s="216"/>
      <c r="O340" s="208"/>
      <c r="P340" s="215"/>
      <c r="Q340" s="215"/>
      <c r="R340" s="215"/>
    </row>
    <row r="341" spans="1:18" ht="30.75">
      <c r="A341" s="174"/>
      <c r="B341" s="205"/>
      <c r="C341" s="206"/>
      <c r="D341" s="207"/>
      <c r="E341" s="208"/>
      <c r="F341" s="207"/>
      <c r="G341" s="207"/>
      <c r="H341" s="209"/>
      <c r="I341" s="210"/>
      <c r="J341" s="207"/>
      <c r="K341" s="207"/>
      <c r="L341" s="207"/>
      <c r="M341" s="216"/>
      <c r="N341" s="216"/>
      <c r="O341" s="208"/>
      <c r="P341" s="215"/>
      <c r="Q341" s="215"/>
      <c r="R341" s="215"/>
    </row>
    <row r="342" spans="1:18" ht="30.75">
      <c r="A342" s="174"/>
      <c r="B342" s="205"/>
      <c r="C342" s="206"/>
      <c r="D342" s="207"/>
      <c r="E342" s="208"/>
      <c r="F342" s="207"/>
      <c r="G342" s="207"/>
      <c r="H342" s="209"/>
      <c r="I342" s="210"/>
      <c r="J342" s="207"/>
      <c r="K342" s="207"/>
      <c r="L342" s="207"/>
      <c r="M342" s="216"/>
      <c r="N342" s="216"/>
      <c r="O342" s="208"/>
      <c r="P342" s="215"/>
      <c r="Q342" s="215"/>
      <c r="R342" s="215"/>
    </row>
    <row r="343" spans="1:18" ht="30.75">
      <c r="A343" s="174"/>
      <c r="B343" s="205"/>
      <c r="C343" s="206"/>
      <c r="D343" s="207"/>
      <c r="E343" s="208"/>
      <c r="F343" s="207"/>
      <c r="G343" s="207"/>
      <c r="H343" s="209"/>
      <c r="I343" s="210"/>
      <c r="J343" s="207"/>
      <c r="K343" s="207"/>
      <c r="L343" s="207"/>
      <c r="M343" s="216"/>
      <c r="N343" s="216"/>
      <c r="O343" s="208"/>
      <c r="P343" s="215"/>
      <c r="Q343" s="215"/>
      <c r="R343" s="215"/>
    </row>
    <row r="344" spans="1:18" ht="30.75">
      <c r="A344" s="174"/>
      <c r="B344" s="205"/>
      <c r="C344" s="206"/>
      <c r="D344" s="207"/>
      <c r="E344" s="208"/>
      <c r="F344" s="207"/>
      <c r="G344" s="207"/>
      <c r="H344" s="209"/>
      <c r="I344" s="210"/>
      <c r="J344" s="207"/>
      <c r="K344" s="207"/>
      <c r="L344" s="207"/>
      <c r="M344" s="216"/>
      <c r="N344" s="216"/>
      <c r="O344" s="208"/>
      <c r="P344" s="215"/>
      <c r="Q344" s="215"/>
      <c r="R344" s="215"/>
    </row>
    <row r="345" spans="1:18" ht="30.75">
      <c r="A345" s="174"/>
      <c r="B345" s="205"/>
      <c r="C345" s="206"/>
      <c r="D345" s="207"/>
      <c r="E345" s="208"/>
      <c r="F345" s="207"/>
      <c r="G345" s="207"/>
      <c r="H345" s="209"/>
      <c r="I345" s="210"/>
      <c r="J345" s="207"/>
      <c r="K345" s="207"/>
      <c r="L345" s="207"/>
      <c r="M345" s="216"/>
      <c r="N345" s="216"/>
      <c r="O345" s="208"/>
      <c r="P345" s="215"/>
      <c r="Q345" s="215"/>
      <c r="R345" s="215"/>
    </row>
    <row r="346" spans="1:18" ht="30.75">
      <c r="A346" s="174"/>
      <c r="B346" s="205"/>
      <c r="C346" s="206"/>
      <c r="D346" s="207"/>
      <c r="E346" s="208"/>
      <c r="F346" s="207"/>
      <c r="G346" s="207"/>
      <c r="H346" s="209"/>
      <c r="I346" s="210"/>
      <c r="J346" s="207"/>
      <c r="K346" s="207"/>
      <c r="L346" s="207"/>
      <c r="M346" s="216"/>
      <c r="N346" s="216"/>
      <c r="O346" s="208"/>
      <c r="P346" s="215"/>
      <c r="Q346" s="215"/>
      <c r="R346" s="215"/>
    </row>
    <row r="347" spans="1:18" ht="30.75">
      <c r="A347" s="174"/>
      <c r="B347" s="205"/>
      <c r="C347" s="206"/>
      <c r="D347" s="207"/>
      <c r="E347" s="208"/>
      <c r="F347" s="207"/>
      <c r="G347" s="207"/>
      <c r="H347" s="209"/>
      <c r="I347" s="210"/>
      <c r="J347" s="207"/>
      <c r="K347" s="207"/>
      <c r="L347" s="207"/>
      <c r="M347" s="216"/>
      <c r="N347" s="216"/>
      <c r="O347" s="208"/>
      <c r="P347" s="215"/>
      <c r="Q347" s="215"/>
      <c r="R347" s="215"/>
    </row>
    <row r="348" spans="1:18" ht="30.75">
      <c r="A348" s="174"/>
      <c r="B348" s="205"/>
      <c r="C348" s="206"/>
      <c r="D348" s="207"/>
      <c r="E348" s="208"/>
      <c r="F348" s="207"/>
      <c r="G348" s="207"/>
      <c r="H348" s="209"/>
      <c r="I348" s="210"/>
      <c r="J348" s="207"/>
      <c r="K348" s="207"/>
      <c r="L348" s="207"/>
      <c r="M348" s="216"/>
      <c r="N348" s="216"/>
      <c r="O348" s="208"/>
      <c r="P348" s="215"/>
      <c r="Q348" s="215"/>
      <c r="R348" s="215"/>
    </row>
    <row r="349" spans="1:18" ht="30.75">
      <c r="A349" s="174"/>
      <c r="B349" s="205"/>
      <c r="C349" s="206"/>
      <c r="D349" s="207"/>
      <c r="E349" s="208"/>
      <c r="F349" s="207"/>
      <c r="G349" s="207"/>
      <c r="H349" s="209"/>
      <c r="I349" s="210"/>
      <c r="J349" s="207"/>
      <c r="K349" s="207"/>
      <c r="L349" s="207"/>
      <c r="M349" s="216"/>
      <c r="N349" s="216"/>
      <c r="O349" s="208"/>
      <c r="P349" s="215"/>
      <c r="Q349" s="215"/>
      <c r="R349" s="215"/>
    </row>
    <row r="350" spans="1:18" ht="30.75">
      <c r="A350" s="174"/>
      <c r="B350" s="205"/>
      <c r="C350" s="206"/>
      <c r="D350" s="207"/>
      <c r="E350" s="208"/>
      <c r="F350" s="207"/>
      <c r="G350" s="207"/>
      <c r="H350" s="209"/>
      <c r="I350" s="210"/>
      <c r="J350" s="207"/>
      <c r="K350" s="207"/>
      <c r="L350" s="207"/>
      <c r="M350" s="216"/>
      <c r="N350" s="216"/>
      <c r="O350" s="208"/>
      <c r="P350" s="215"/>
      <c r="Q350" s="215"/>
      <c r="R350" s="215"/>
    </row>
    <row r="351" spans="1:18" ht="30.75">
      <c r="A351" s="174"/>
      <c r="B351" s="205"/>
      <c r="C351" s="206"/>
      <c r="D351" s="207"/>
      <c r="E351" s="208"/>
      <c r="F351" s="207"/>
      <c r="G351" s="207"/>
      <c r="H351" s="209"/>
      <c r="I351" s="210"/>
      <c r="J351" s="207"/>
      <c r="K351" s="207"/>
      <c r="L351" s="207"/>
      <c r="M351" s="216"/>
      <c r="N351" s="216"/>
      <c r="O351" s="208"/>
      <c r="P351" s="215"/>
      <c r="Q351" s="215"/>
      <c r="R351" s="215"/>
    </row>
    <row r="352" spans="1:18" ht="30.75">
      <c r="A352" s="174"/>
      <c r="B352" s="205"/>
      <c r="C352" s="206"/>
      <c r="D352" s="207"/>
      <c r="E352" s="208"/>
      <c r="F352" s="207"/>
      <c r="G352" s="207"/>
      <c r="H352" s="209"/>
      <c r="I352" s="210"/>
      <c r="J352" s="207"/>
      <c r="K352" s="207"/>
      <c r="L352" s="207"/>
      <c r="M352" s="216"/>
      <c r="N352" s="216"/>
      <c r="O352" s="208"/>
      <c r="P352" s="215"/>
      <c r="Q352" s="215"/>
      <c r="R352" s="215"/>
    </row>
    <row r="353" spans="1:18" ht="30.75">
      <c r="A353" s="174"/>
      <c r="B353" s="205"/>
      <c r="C353" s="206"/>
      <c r="D353" s="207"/>
      <c r="E353" s="208"/>
      <c r="F353" s="207"/>
      <c r="G353" s="207"/>
      <c r="H353" s="209"/>
      <c r="I353" s="210"/>
      <c r="J353" s="207"/>
      <c r="K353" s="207"/>
      <c r="L353" s="207"/>
      <c r="M353" s="216"/>
      <c r="N353" s="216"/>
      <c r="O353" s="208"/>
      <c r="P353" s="215"/>
      <c r="Q353" s="215"/>
      <c r="R353" s="215"/>
    </row>
    <row r="354" spans="1:18" ht="30.75">
      <c r="A354" s="174"/>
      <c r="B354" s="205"/>
      <c r="C354" s="206"/>
      <c r="D354" s="207"/>
      <c r="E354" s="208"/>
      <c r="F354" s="207"/>
      <c r="G354" s="207"/>
      <c r="H354" s="209"/>
      <c r="I354" s="210"/>
      <c r="J354" s="207"/>
      <c r="K354" s="207"/>
      <c r="L354" s="207"/>
      <c r="M354" s="216"/>
      <c r="N354" s="216"/>
      <c r="O354" s="208"/>
      <c r="P354" s="215"/>
      <c r="Q354" s="215"/>
      <c r="R354" s="215"/>
    </row>
    <row r="355" spans="1:17" ht="30.75">
      <c r="A355" s="176"/>
      <c r="B355" s="177"/>
      <c r="C355" s="178"/>
      <c r="D355" s="179"/>
      <c r="E355" s="176"/>
      <c r="F355" s="179"/>
      <c r="G355" s="179"/>
      <c r="H355" s="180"/>
      <c r="I355" s="175"/>
      <c r="J355" s="179"/>
      <c r="K355" s="179"/>
      <c r="L355" s="179"/>
      <c r="M355" s="176"/>
      <c r="N355" s="176"/>
      <c r="O355" s="176"/>
      <c r="P355" s="176"/>
      <c r="Q355" s="176"/>
    </row>
    <row r="359" ht="24">
      <c r="L359" s="8" t="s">
        <v>104</v>
      </c>
    </row>
    <row r="360" ht="24">
      <c r="L360" s="8" t="s">
        <v>105</v>
      </c>
    </row>
    <row r="361" ht="24">
      <c r="L361" s="8" t="s">
        <v>106</v>
      </c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Q11" sqref="Q11"/>
    </sheetView>
  </sheetViews>
  <sheetFormatPr defaultColWidth="9.140625" defaultRowHeight="21.75"/>
  <cols>
    <col min="1" max="1" width="9.57421875" style="41" customWidth="1"/>
    <col min="2" max="2" width="10.7109375" style="41" bestFit="1" customWidth="1"/>
    <col min="3" max="3" width="7.7109375" style="41" customWidth="1"/>
    <col min="4" max="4" width="11.00390625" style="41" bestFit="1" customWidth="1"/>
    <col min="5" max="6" width="11.7109375" style="41" bestFit="1" customWidth="1"/>
    <col min="7" max="7" width="10.7109375" style="41" bestFit="1" customWidth="1"/>
    <col min="8" max="8" width="3.140625" style="41" customWidth="1"/>
    <col min="9" max="9" width="8.8515625" style="41" bestFit="1" customWidth="1"/>
    <col min="10" max="12" width="8.421875" style="41" bestFit="1" customWidth="1"/>
    <col min="13" max="16384" width="9.140625" style="41" customWidth="1"/>
  </cols>
  <sheetData>
    <row r="1" spans="1:12" s="17" customFormat="1" ht="21" customHeight="1">
      <c r="A1" s="293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5"/>
    </row>
    <row r="2" spans="1:12" s="17" customFormat="1" ht="21" customHeight="1">
      <c r="A2" s="293" t="s">
        <v>119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5"/>
    </row>
    <row r="3" spans="1:12" s="17" customFormat="1" ht="21" customHeight="1">
      <c r="A3" s="296" t="s">
        <v>93</v>
      </c>
      <c r="B3" s="296"/>
      <c r="C3" s="296"/>
      <c r="D3" s="297" t="s">
        <v>94</v>
      </c>
      <c r="E3" s="297"/>
      <c r="F3" s="297"/>
      <c r="G3" s="289" t="s">
        <v>41</v>
      </c>
      <c r="H3" s="289"/>
      <c r="I3" s="289"/>
      <c r="J3" s="290" t="s">
        <v>120</v>
      </c>
      <c r="K3" s="290"/>
      <c r="L3" s="290"/>
    </row>
    <row r="4" spans="1:12" s="17" customFormat="1" ht="21" customHeight="1">
      <c r="A4" s="301" t="s">
        <v>42</v>
      </c>
      <c r="B4" s="301"/>
      <c r="C4" s="301"/>
      <c r="D4" s="302" t="s">
        <v>43</v>
      </c>
      <c r="E4" s="303"/>
      <c r="F4" s="303"/>
      <c r="G4" s="289" t="s">
        <v>95</v>
      </c>
      <c r="H4" s="289"/>
      <c r="I4" s="289"/>
      <c r="J4" s="290" t="s">
        <v>24</v>
      </c>
      <c r="K4" s="290"/>
      <c r="L4" s="290"/>
    </row>
    <row r="5" spans="1:12" s="17" customFormat="1" ht="45" customHeight="1">
      <c r="A5" s="298" t="s">
        <v>4</v>
      </c>
      <c r="B5" s="18" t="s">
        <v>5</v>
      </c>
      <c r="C5" s="299" t="s">
        <v>6</v>
      </c>
      <c r="D5" s="299"/>
      <c r="E5" s="19" t="s">
        <v>7</v>
      </c>
      <c r="F5" s="20" t="s">
        <v>8</v>
      </c>
      <c r="G5" s="291" t="s">
        <v>25</v>
      </c>
      <c r="H5" s="300" t="s">
        <v>26</v>
      </c>
      <c r="I5" s="286" t="s">
        <v>27</v>
      </c>
      <c r="J5" s="288" t="s">
        <v>28</v>
      </c>
      <c r="K5" s="288"/>
      <c r="L5" s="288"/>
    </row>
    <row r="6" spans="1:12" s="17" customFormat="1" ht="42" customHeight="1">
      <c r="A6" s="298"/>
      <c r="B6" s="21" t="s">
        <v>29</v>
      </c>
      <c r="C6" s="22" t="s">
        <v>11</v>
      </c>
      <c r="D6" s="23" t="s">
        <v>12</v>
      </c>
      <c r="E6" s="24" t="s">
        <v>13</v>
      </c>
      <c r="F6" s="25" t="s">
        <v>14</v>
      </c>
      <c r="G6" s="292"/>
      <c r="H6" s="300"/>
      <c r="I6" s="287"/>
      <c r="J6" s="26" t="s">
        <v>30</v>
      </c>
      <c r="K6" s="27" t="s">
        <v>31</v>
      </c>
      <c r="L6" s="28" t="s">
        <v>32</v>
      </c>
    </row>
    <row r="7" spans="1:12" s="17" customFormat="1" ht="19.5" customHeight="1">
      <c r="A7" s="29" t="s">
        <v>15</v>
      </c>
      <c r="B7" s="30" t="s">
        <v>16</v>
      </c>
      <c r="C7" s="31" t="s">
        <v>17</v>
      </c>
      <c r="D7" s="32" t="s">
        <v>18</v>
      </c>
      <c r="E7" s="33" t="s">
        <v>33</v>
      </c>
      <c r="F7" s="34" t="s">
        <v>34</v>
      </c>
      <c r="G7" s="29" t="s">
        <v>21</v>
      </c>
      <c r="H7" s="29" t="s">
        <v>35</v>
      </c>
      <c r="I7" s="35" t="s">
        <v>15</v>
      </c>
      <c r="J7" s="36" t="s">
        <v>36</v>
      </c>
      <c r="K7" s="37" t="s">
        <v>37</v>
      </c>
      <c r="L7" s="38" t="s">
        <v>38</v>
      </c>
    </row>
    <row r="8" spans="1:12" s="39" customFormat="1" ht="16.5" customHeight="1">
      <c r="A8" s="218">
        <v>225832</v>
      </c>
      <c r="B8" s="219">
        <v>260.625</v>
      </c>
      <c r="C8" s="219">
        <v>1.904</v>
      </c>
      <c r="D8" s="159">
        <f>C8*0.0864</f>
        <v>0.1645056</v>
      </c>
      <c r="E8" s="159">
        <f>SUM(J8:L8)/3</f>
        <v>344.8404533333333</v>
      </c>
      <c r="F8" s="159">
        <f>E8*D8</f>
        <v>56.728185679872</v>
      </c>
      <c r="G8" s="248" t="s">
        <v>47</v>
      </c>
      <c r="H8" s="160">
        <v>1</v>
      </c>
      <c r="I8" s="161">
        <v>241538</v>
      </c>
      <c r="J8" s="220">
        <v>354.55043</v>
      </c>
      <c r="K8" s="220">
        <v>353.39732</v>
      </c>
      <c r="L8" s="219">
        <v>326.57361</v>
      </c>
    </row>
    <row r="9" spans="1:12" s="39" customFormat="1" ht="16.5" customHeight="1">
      <c r="A9" s="221">
        <v>43244</v>
      </c>
      <c r="B9" s="222">
        <v>261.235</v>
      </c>
      <c r="C9" s="222">
        <v>22.578</v>
      </c>
      <c r="D9" s="162">
        <f>C9*0.0864</f>
        <v>1.9507392000000001</v>
      </c>
      <c r="E9" s="162">
        <f>SUM(J9:L9)/3</f>
        <v>1520.8829366666666</v>
      </c>
      <c r="F9" s="162">
        <f>E9*D9</f>
        <v>2966.8459631667843</v>
      </c>
      <c r="G9" s="249" t="s">
        <v>48</v>
      </c>
      <c r="H9" s="163">
        <f>+H8+1</f>
        <v>2</v>
      </c>
      <c r="I9" s="161">
        <v>241541</v>
      </c>
      <c r="J9" s="222">
        <v>1500.44585</v>
      </c>
      <c r="K9" s="222">
        <v>1576.75267</v>
      </c>
      <c r="L9" s="222">
        <v>1485.45029</v>
      </c>
    </row>
    <row r="10" spans="1:13" s="39" customFormat="1" ht="16.5" customHeight="1">
      <c r="A10" s="221">
        <v>43244</v>
      </c>
      <c r="B10" s="222">
        <v>261.275</v>
      </c>
      <c r="C10" s="222">
        <v>27.257</v>
      </c>
      <c r="D10" s="162">
        <f>C10*0.0864</f>
        <v>2.3550048</v>
      </c>
      <c r="E10" s="162">
        <f>SUM(J10:L10)/3</f>
        <v>1138.23348</v>
      </c>
      <c r="F10" s="162">
        <f>E10*D10</f>
        <v>2680.5453089207044</v>
      </c>
      <c r="G10" s="249" t="s">
        <v>49</v>
      </c>
      <c r="H10" s="163">
        <f>+H9+1</f>
        <v>3</v>
      </c>
      <c r="I10" s="164">
        <v>22425</v>
      </c>
      <c r="J10" s="222">
        <v>1142.37288</v>
      </c>
      <c r="K10" s="222">
        <v>1119.79409</v>
      </c>
      <c r="L10" s="222">
        <v>1152.53347</v>
      </c>
      <c r="M10" s="40"/>
    </row>
    <row r="11" spans="1:13" s="39" customFormat="1" ht="16.5" customHeight="1">
      <c r="A11" s="223">
        <v>43261</v>
      </c>
      <c r="B11" s="224">
        <v>260.425</v>
      </c>
      <c r="C11" s="225">
        <v>1.83</v>
      </c>
      <c r="D11" s="162">
        <f>C11*0.0864</f>
        <v>0.158112</v>
      </c>
      <c r="E11" s="162">
        <f>SUM(J11:L11)/3</f>
        <v>24.89041</v>
      </c>
      <c r="F11" s="162">
        <f>E11*D11</f>
        <v>3.93547250592</v>
      </c>
      <c r="G11" s="249" t="s">
        <v>50</v>
      </c>
      <c r="H11" s="163">
        <f>+H10+1</f>
        <v>4</v>
      </c>
      <c r="I11" s="164">
        <v>22442</v>
      </c>
      <c r="J11" s="224">
        <v>30.0605</v>
      </c>
      <c r="K11" s="224">
        <v>29.15355</v>
      </c>
      <c r="L11" s="224">
        <v>15.45718</v>
      </c>
      <c r="M11" s="40"/>
    </row>
    <row r="12" spans="1:12" ht="16.5" customHeight="1">
      <c r="A12" s="223">
        <v>43266</v>
      </c>
      <c r="B12" s="224">
        <v>260.455</v>
      </c>
      <c r="C12" s="225">
        <v>18.16</v>
      </c>
      <c r="D12" s="162">
        <f aca="true" t="shared" si="0" ref="D12:D23">C12*0.0864</f>
        <v>1.5690240000000002</v>
      </c>
      <c r="E12" s="162">
        <f aca="true" t="shared" si="1" ref="E12:E23">SUM(J12:L12)/3</f>
        <v>51.79144</v>
      </c>
      <c r="F12" s="162">
        <f aca="true" t="shared" si="2" ref="F12:F23">E12*D12</f>
        <v>81.26201235456001</v>
      </c>
      <c r="G12" s="249" t="s">
        <v>51</v>
      </c>
      <c r="H12" s="163">
        <f aca="true" t="shared" si="3" ref="H12:H23">+H11+1</f>
        <v>5</v>
      </c>
      <c r="I12" s="164">
        <v>22447</v>
      </c>
      <c r="J12" s="224">
        <v>63.08319</v>
      </c>
      <c r="K12" s="224">
        <v>48.23361</v>
      </c>
      <c r="L12" s="224">
        <v>44.05752</v>
      </c>
    </row>
    <row r="13" spans="1:12" ht="16.5" customHeight="1">
      <c r="A13" s="223">
        <v>43271</v>
      </c>
      <c r="B13" s="224">
        <v>260.845</v>
      </c>
      <c r="C13" s="225">
        <v>6.875</v>
      </c>
      <c r="D13" s="162">
        <f t="shared" si="0"/>
        <v>0.5940000000000001</v>
      </c>
      <c r="E13" s="162">
        <f t="shared" si="1"/>
        <v>200.55241333333333</v>
      </c>
      <c r="F13" s="162">
        <f t="shared" si="2"/>
        <v>119.12813352000002</v>
      </c>
      <c r="G13" s="249" t="s">
        <v>52</v>
      </c>
      <c r="H13" s="163">
        <f t="shared" si="3"/>
        <v>6</v>
      </c>
      <c r="I13" s="164">
        <v>22452</v>
      </c>
      <c r="J13" s="224">
        <v>183.70043</v>
      </c>
      <c r="K13" s="224">
        <v>191.47541</v>
      </c>
      <c r="L13" s="224">
        <v>226.4814</v>
      </c>
    </row>
    <row r="14" spans="1:12" ht="16.5" customHeight="1">
      <c r="A14" s="223">
        <v>43281</v>
      </c>
      <c r="B14" s="224">
        <v>260.855</v>
      </c>
      <c r="C14" s="225">
        <v>6.517</v>
      </c>
      <c r="D14" s="162">
        <f t="shared" si="0"/>
        <v>0.5630688</v>
      </c>
      <c r="E14" s="162">
        <f t="shared" si="1"/>
        <v>167.20710333333332</v>
      </c>
      <c r="F14" s="162">
        <f t="shared" si="2"/>
        <v>94.149103025376</v>
      </c>
      <c r="G14" s="249" t="s">
        <v>53</v>
      </c>
      <c r="H14" s="163">
        <f t="shared" si="3"/>
        <v>7</v>
      </c>
      <c r="I14" s="164">
        <v>241608</v>
      </c>
      <c r="J14" s="224">
        <v>44.88124</v>
      </c>
      <c r="K14" s="224">
        <v>410.13137</v>
      </c>
      <c r="L14" s="224">
        <v>46.6087</v>
      </c>
    </row>
    <row r="15" spans="1:12" ht="16.5" customHeight="1">
      <c r="A15" s="223">
        <v>43288</v>
      </c>
      <c r="B15" s="224">
        <v>260.155</v>
      </c>
      <c r="C15" s="225">
        <v>1.617</v>
      </c>
      <c r="D15" s="162">
        <f t="shared" si="0"/>
        <v>0.1397088</v>
      </c>
      <c r="E15" s="162">
        <f t="shared" si="1"/>
        <v>223.49897666666666</v>
      </c>
      <c r="F15" s="162">
        <f t="shared" si="2"/>
        <v>31.224773831327997</v>
      </c>
      <c r="G15" s="249" t="s">
        <v>54</v>
      </c>
      <c r="H15" s="163">
        <f t="shared" si="3"/>
        <v>8</v>
      </c>
      <c r="I15" s="164">
        <v>241615</v>
      </c>
      <c r="J15" s="224">
        <v>179.23873</v>
      </c>
      <c r="K15" s="224">
        <v>237.71852</v>
      </c>
      <c r="L15" s="224">
        <v>253.53968</v>
      </c>
    </row>
    <row r="16" spans="1:12" ht="16.5" customHeight="1">
      <c r="A16" s="223">
        <v>43292</v>
      </c>
      <c r="B16" s="224">
        <v>261.215</v>
      </c>
      <c r="C16" s="225">
        <v>27.348</v>
      </c>
      <c r="D16" s="162">
        <f t="shared" si="0"/>
        <v>2.3628672</v>
      </c>
      <c r="E16" s="162">
        <f t="shared" si="1"/>
        <v>1137.32003</v>
      </c>
      <c r="F16" s="162">
        <f t="shared" si="2"/>
        <v>2687.336194790016</v>
      </c>
      <c r="G16" s="249" t="s">
        <v>55</v>
      </c>
      <c r="H16" s="163">
        <f t="shared" si="3"/>
        <v>9</v>
      </c>
      <c r="I16" s="164">
        <v>241619</v>
      </c>
      <c r="J16" s="224">
        <v>1171.64723</v>
      </c>
      <c r="K16" s="224">
        <v>1056.81894</v>
      </c>
      <c r="L16" s="224">
        <v>1183.49392</v>
      </c>
    </row>
    <row r="17" spans="1:12" ht="16.5" customHeight="1">
      <c r="A17" s="223">
        <v>43302</v>
      </c>
      <c r="B17" s="224">
        <v>260.945</v>
      </c>
      <c r="C17" s="225">
        <v>13.731</v>
      </c>
      <c r="D17" s="162">
        <f t="shared" si="0"/>
        <v>1.1863584</v>
      </c>
      <c r="E17" s="162">
        <f t="shared" si="1"/>
        <v>360.74227333333334</v>
      </c>
      <c r="F17" s="162">
        <f t="shared" si="2"/>
        <v>427.969626204096</v>
      </c>
      <c r="G17" s="249" t="s">
        <v>56</v>
      </c>
      <c r="H17" s="163">
        <f t="shared" si="3"/>
        <v>10</v>
      </c>
      <c r="I17" s="164">
        <v>241629</v>
      </c>
      <c r="J17" s="224">
        <v>407.29921</v>
      </c>
      <c r="K17" s="224">
        <v>288.3057</v>
      </c>
      <c r="L17" s="224">
        <v>386.62191</v>
      </c>
    </row>
    <row r="18" spans="1:12" ht="16.5" customHeight="1">
      <c r="A18" s="223">
        <v>43329</v>
      </c>
      <c r="B18" s="224">
        <v>262.04</v>
      </c>
      <c r="C18" s="225">
        <v>83.307</v>
      </c>
      <c r="D18" s="162">
        <f t="shared" si="0"/>
        <v>7.1977248000000005</v>
      </c>
      <c r="E18" s="162">
        <f t="shared" si="1"/>
        <v>674.7930700000001</v>
      </c>
      <c r="F18" s="162">
        <f t="shared" si="2"/>
        <v>4856.974814807137</v>
      </c>
      <c r="G18" s="249" t="s">
        <v>57</v>
      </c>
      <c r="H18" s="163">
        <f t="shared" si="3"/>
        <v>11</v>
      </c>
      <c r="I18" s="164">
        <v>241656</v>
      </c>
      <c r="J18" s="224">
        <v>760.35009</v>
      </c>
      <c r="K18" s="224">
        <v>595.20771</v>
      </c>
      <c r="L18" s="224">
        <v>668.82141</v>
      </c>
    </row>
    <row r="19" spans="1:12" ht="16.5" customHeight="1">
      <c r="A19" s="223">
        <v>43337</v>
      </c>
      <c r="B19" s="224">
        <v>261.065</v>
      </c>
      <c r="C19" s="225">
        <v>11.411</v>
      </c>
      <c r="D19" s="162">
        <f t="shared" si="0"/>
        <v>0.9859104</v>
      </c>
      <c r="E19" s="162">
        <f t="shared" si="1"/>
        <v>68.62376666666667</v>
      </c>
      <c r="F19" s="162">
        <f t="shared" si="2"/>
        <v>67.65688524384</v>
      </c>
      <c r="G19" s="249" t="s">
        <v>58</v>
      </c>
      <c r="H19" s="163">
        <f t="shared" si="3"/>
        <v>12</v>
      </c>
      <c r="I19" s="164">
        <v>241664</v>
      </c>
      <c r="J19" s="224">
        <v>74.58944</v>
      </c>
      <c r="K19" s="224">
        <v>71.47758</v>
      </c>
      <c r="L19" s="224">
        <v>59.80428</v>
      </c>
    </row>
    <row r="20" spans="1:12" ht="16.5" customHeight="1">
      <c r="A20" s="223">
        <v>43341</v>
      </c>
      <c r="B20" s="224">
        <v>261.175</v>
      </c>
      <c r="C20" s="225">
        <v>29.677</v>
      </c>
      <c r="D20" s="162">
        <f t="shared" si="0"/>
        <v>2.5640928</v>
      </c>
      <c r="E20" s="162">
        <f t="shared" si="1"/>
        <v>137.13743333333335</v>
      </c>
      <c r="F20" s="162">
        <f t="shared" si="2"/>
        <v>351.63310542048004</v>
      </c>
      <c r="G20" s="249" t="s">
        <v>59</v>
      </c>
      <c r="H20" s="163">
        <f t="shared" si="3"/>
        <v>13</v>
      </c>
      <c r="I20" s="164">
        <v>241668</v>
      </c>
      <c r="J20" s="224">
        <v>151.62286</v>
      </c>
      <c r="K20" s="224">
        <v>111.14892</v>
      </c>
      <c r="L20" s="224">
        <v>148.64052</v>
      </c>
    </row>
    <row r="21" spans="1:12" ht="16.5" customHeight="1">
      <c r="A21" s="223">
        <v>43347</v>
      </c>
      <c r="B21" s="224">
        <v>261.206</v>
      </c>
      <c r="C21" s="225">
        <v>26.834</v>
      </c>
      <c r="D21" s="162">
        <f t="shared" si="0"/>
        <v>2.3184576</v>
      </c>
      <c r="E21" s="162">
        <f t="shared" si="1"/>
        <v>468.17623</v>
      </c>
      <c r="F21" s="162">
        <f t="shared" si="2"/>
        <v>1085.446738582848</v>
      </c>
      <c r="G21" s="249" t="s">
        <v>60</v>
      </c>
      <c r="H21" s="163">
        <f t="shared" si="3"/>
        <v>14</v>
      </c>
      <c r="I21" s="164">
        <v>22528</v>
      </c>
      <c r="J21" s="224">
        <v>443.41056</v>
      </c>
      <c r="K21" s="224">
        <v>468.60225</v>
      </c>
      <c r="L21" s="224">
        <v>492.51588</v>
      </c>
    </row>
    <row r="22" spans="1:12" ht="16.5" customHeight="1">
      <c r="A22" s="223">
        <v>43353</v>
      </c>
      <c r="B22" s="224">
        <v>261.256</v>
      </c>
      <c r="C22" s="225">
        <v>29.884</v>
      </c>
      <c r="D22" s="162">
        <f t="shared" si="0"/>
        <v>2.5819776</v>
      </c>
      <c r="E22" s="162">
        <f t="shared" si="1"/>
        <v>281.77206333333334</v>
      </c>
      <c r="F22" s="162">
        <f t="shared" si="2"/>
        <v>727.529155832448</v>
      </c>
      <c r="G22" s="249" t="s">
        <v>61</v>
      </c>
      <c r="H22" s="163">
        <f t="shared" si="3"/>
        <v>15</v>
      </c>
      <c r="I22" s="164">
        <v>22534</v>
      </c>
      <c r="J22" s="224">
        <v>270.92404</v>
      </c>
      <c r="K22" s="224">
        <v>285.07303</v>
      </c>
      <c r="L22" s="224">
        <v>289.31912</v>
      </c>
    </row>
    <row r="23" spans="1:12" ht="16.5" customHeight="1">
      <c r="A23" s="223">
        <v>43362</v>
      </c>
      <c r="B23" s="224">
        <v>261.396</v>
      </c>
      <c r="C23" s="225">
        <v>47.993</v>
      </c>
      <c r="D23" s="162">
        <f t="shared" si="0"/>
        <v>4.1465952</v>
      </c>
      <c r="E23" s="162">
        <f t="shared" si="1"/>
        <v>476.56925666666666</v>
      </c>
      <c r="F23" s="162">
        <f t="shared" si="2"/>
        <v>1976.139792161568</v>
      </c>
      <c r="G23" s="249" t="s">
        <v>62</v>
      </c>
      <c r="H23" s="163">
        <f t="shared" si="3"/>
        <v>16</v>
      </c>
      <c r="I23" s="164">
        <v>22543</v>
      </c>
      <c r="J23" s="224">
        <v>435.64416</v>
      </c>
      <c r="K23" s="224">
        <v>508.53833</v>
      </c>
      <c r="L23" s="224">
        <v>485.52528</v>
      </c>
    </row>
    <row r="24" spans="1:12" ht="16.5" customHeight="1">
      <c r="A24" s="223">
        <v>43377</v>
      </c>
      <c r="B24" s="224">
        <v>260.756</v>
      </c>
      <c r="C24" s="225">
        <v>6.639</v>
      </c>
      <c r="D24" s="162">
        <f aca="true" t="shared" si="4" ref="D24:D34">C24*0.0864</f>
        <v>0.5736096</v>
      </c>
      <c r="E24" s="162">
        <f aca="true" t="shared" si="5" ref="E24:E34">SUM(J24:L24)/3</f>
        <v>50.370290000000004</v>
      </c>
      <c r="F24" s="162">
        <f aca="true" t="shared" si="6" ref="F24:F34">E24*D24</f>
        <v>28.892881898784005</v>
      </c>
      <c r="G24" s="249" t="s">
        <v>63</v>
      </c>
      <c r="H24" s="245"/>
      <c r="I24" s="164">
        <v>22558</v>
      </c>
      <c r="J24" s="224">
        <v>58.4273</v>
      </c>
      <c r="K24" s="224">
        <v>45.79174</v>
      </c>
      <c r="L24" s="224">
        <v>46.89183</v>
      </c>
    </row>
    <row r="25" spans="1:12" ht="16.5" customHeight="1">
      <c r="A25" s="246">
        <v>22573</v>
      </c>
      <c r="B25" s="224">
        <v>260.456</v>
      </c>
      <c r="C25" s="225">
        <v>2.467</v>
      </c>
      <c r="D25" s="162">
        <f t="shared" si="4"/>
        <v>0.21314880000000003</v>
      </c>
      <c r="E25" s="162">
        <f t="shared" si="5"/>
        <v>33.32696666666667</v>
      </c>
      <c r="F25" s="162">
        <f t="shared" si="6"/>
        <v>7.103602952640002</v>
      </c>
      <c r="G25" s="249" t="s">
        <v>64</v>
      </c>
      <c r="H25" s="245"/>
      <c r="I25" s="164">
        <v>22573</v>
      </c>
      <c r="J25" s="224">
        <v>39.43218</v>
      </c>
      <c r="K25" s="224">
        <v>30.10391</v>
      </c>
      <c r="L25" s="224">
        <v>30.44481</v>
      </c>
    </row>
    <row r="26" spans="1:12" ht="16.5" customHeight="1">
      <c r="A26" s="246">
        <v>22580</v>
      </c>
      <c r="B26" s="224">
        <v>260.796</v>
      </c>
      <c r="C26" s="225">
        <v>8.267</v>
      </c>
      <c r="D26" s="162">
        <f t="shared" si="4"/>
        <v>0.7142688</v>
      </c>
      <c r="E26" s="162">
        <f t="shared" si="5"/>
        <v>176.02938000000003</v>
      </c>
      <c r="F26" s="162">
        <f t="shared" si="6"/>
        <v>125.73229401734403</v>
      </c>
      <c r="G26" s="249" t="s">
        <v>99</v>
      </c>
      <c r="H26" s="245"/>
      <c r="I26" s="164">
        <v>22580</v>
      </c>
      <c r="J26" s="224">
        <v>191.24636</v>
      </c>
      <c r="K26" s="224">
        <v>165.17842</v>
      </c>
      <c r="L26" s="224">
        <v>171.66336</v>
      </c>
    </row>
    <row r="27" spans="1:12" ht="16.5" customHeight="1">
      <c r="A27" s="246">
        <v>22591</v>
      </c>
      <c r="B27" s="224">
        <v>260.426</v>
      </c>
      <c r="C27" s="225">
        <v>2.457</v>
      </c>
      <c r="D27" s="162">
        <f t="shared" si="4"/>
        <v>0.2122848</v>
      </c>
      <c r="E27" s="162">
        <f t="shared" si="5"/>
        <v>22.619829999999997</v>
      </c>
      <c r="F27" s="162">
        <f t="shared" si="6"/>
        <v>4.801846087583999</v>
      </c>
      <c r="G27" s="249" t="s">
        <v>100</v>
      </c>
      <c r="H27" s="245"/>
      <c r="I27" s="164">
        <v>22591</v>
      </c>
      <c r="J27" s="224">
        <v>20.28896</v>
      </c>
      <c r="K27" s="224">
        <v>26.12051</v>
      </c>
      <c r="L27" s="224">
        <v>21.45002</v>
      </c>
    </row>
    <row r="28" spans="1:12" ht="16.5" customHeight="1">
      <c r="A28" s="246">
        <v>22598</v>
      </c>
      <c r="B28" s="224">
        <v>260.456</v>
      </c>
      <c r="C28" s="225">
        <v>3.322</v>
      </c>
      <c r="D28" s="162">
        <f t="shared" si="4"/>
        <v>0.2870208</v>
      </c>
      <c r="E28" s="162">
        <f t="shared" si="5"/>
        <v>58.2236</v>
      </c>
      <c r="F28" s="162">
        <f t="shared" si="6"/>
        <v>16.711384250880002</v>
      </c>
      <c r="G28" s="249" t="s">
        <v>101</v>
      </c>
      <c r="H28" s="245"/>
      <c r="I28" s="164">
        <v>22598</v>
      </c>
      <c r="J28" s="224">
        <v>63.42878</v>
      </c>
      <c r="K28" s="224">
        <v>44.06823</v>
      </c>
      <c r="L28" s="224">
        <v>67.17379</v>
      </c>
    </row>
    <row r="29" spans="1:12" ht="16.5" customHeight="1">
      <c r="A29" s="246">
        <v>22605</v>
      </c>
      <c r="B29" s="224">
        <v>260.406</v>
      </c>
      <c r="C29" s="225">
        <v>2.194</v>
      </c>
      <c r="D29" s="162">
        <f t="shared" si="4"/>
        <v>0.1895616</v>
      </c>
      <c r="E29" s="162">
        <f t="shared" si="5"/>
        <v>72.49605666666666</v>
      </c>
      <c r="F29" s="162">
        <f t="shared" si="6"/>
        <v>13.742468495424</v>
      </c>
      <c r="G29" s="249" t="s">
        <v>102</v>
      </c>
      <c r="H29" s="245"/>
      <c r="I29" s="164">
        <v>22605</v>
      </c>
      <c r="J29" s="224">
        <v>88.60189</v>
      </c>
      <c r="K29" s="224">
        <v>65.27305</v>
      </c>
      <c r="L29" s="224">
        <v>63.61323</v>
      </c>
    </row>
    <row r="30" spans="1:12" ht="16.5" customHeight="1">
      <c r="A30" s="246">
        <v>22627</v>
      </c>
      <c r="B30" s="224">
        <v>260.016</v>
      </c>
      <c r="C30" s="225">
        <v>1.185</v>
      </c>
      <c r="D30" s="162">
        <f t="shared" si="4"/>
        <v>0.10238400000000002</v>
      </c>
      <c r="E30" s="162">
        <f t="shared" si="5"/>
        <v>36.38067</v>
      </c>
      <c r="F30" s="162">
        <f t="shared" si="6"/>
        <v>3.724798517280001</v>
      </c>
      <c r="G30" s="249" t="s">
        <v>111</v>
      </c>
      <c r="H30" s="245"/>
      <c r="I30" s="164">
        <v>22627</v>
      </c>
      <c r="J30" s="224">
        <v>32.95267</v>
      </c>
      <c r="K30" s="224">
        <v>36.03773</v>
      </c>
      <c r="L30" s="224">
        <v>40.15161</v>
      </c>
    </row>
    <row r="31" spans="1:12" ht="16.5" customHeight="1">
      <c r="A31" s="246">
        <v>22634</v>
      </c>
      <c r="B31" s="224">
        <v>260.176</v>
      </c>
      <c r="C31" s="225">
        <v>1.544</v>
      </c>
      <c r="D31" s="162">
        <f t="shared" si="4"/>
        <v>0.1334016</v>
      </c>
      <c r="E31" s="162">
        <f t="shared" si="5"/>
        <v>10.192493333333333</v>
      </c>
      <c r="F31" s="162">
        <f t="shared" si="6"/>
        <v>1.3596949186560001</v>
      </c>
      <c r="G31" s="249" t="s">
        <v>112</v>
      </c>
      <c r="H31" s="245"/>
      <c r="I31" s="164">
        <v>22634</v>
      </c>
      <c r="J31" s="224">
        <v>13.269</v>
      </c>
      <c r="K31" s="224">
        <v>5.00876</v>
      </c>
      <c r="L31" s="224">
        <v>12.29972</v>
      </c>
    </row>
    <row r="32" spans="1:12" ht="16.5" customHeight="1">
      <c r="A32" s="246">
        <v>22640</v>
      </c>
      <c r="B32" s="224">
        <v>259.906</v>
      </c>
      <c r="C32" s="225">
        <v>0.229</v>
      </c>
      <c r="D32" s="162">
        <f t="shared" si="4"/>
        <v>0.0197856</v>
      </c>
      <c r="E32" s="162">
        <f t="shared" si="5"/>
        <v>22.789910000000003</v>
      </c>
      <c r="F32" s="162">
        <f t="shared" si="6"/>
        <v>0.45091204329600004</v>
      </c>
      <c r="G32" s="249" t="s">
        <v>113</v>
      </c>
      <c r="H32" s="245"/>
      <c r="I32" s="164">
        <v>22640</v>
      </c>
      <c r="J32" s="224">
        <v>24.00295</v>
      </c>
      <c r="K32" s="224">
        <v>30.27682</v>
      </c>
      <c r="L32" s="224">
        <v>14.08996</v>
      </c>
    </row>
    <row r="33" spans="1:12" ht="16.5" customHeight="1">
      <c r="A33" s="246">
        <v>22654</v>
      </c>
      <c r="B33" s="224">
        <v>259.876</v>
      </c>
      <c r="C33" s="225">
        <v>0.778</v>
      </c>
      <c r="D33" s="162">
        <f t="shared" si="4"/>
        <v>0.0672192</v>
      </c>
      <c r="E33" s="162">
        <f t="shared" si="5"/>
        <v>8.28735</v>
      </c>
      <c r="F33" s="162">
        <f t="shared" si="6"/>
        <v>0.5570690371200001</v>
      </c>
      <c r="G33" s="249" t="s">
        <v>114</v>
      </c>
      <c r="H33" s="245"/>
      <c r="I33" s="164">
        <v>22654</v>
      </c>
      <c r="J33" s="224">
        <v>14.20695</v>
      </c>
      <c r="K33" s="224">
        <v>0</v>
      </c>
      <c r="L33" s="224">
        <v>10.6551</v>
      </c>
    </row>
    <row r="34" spans="1:12" ht="16.5" customHeight="1">
      <c r="A34" s="246">
        <v>22664</v>
      </c>
      <c r="B34" s="224">
        <v>259.946</v>
      </c>
      <c r="C34" s="225">
        <v>0.016</v>
      </c>
      <c r="D34" s="162">
        <f t="shared" si="4"/>
        <v>0.0013824000000000002</v>
      </c>
      <c r="E34" s="162">
        <f t="shared" si="5"/>
        <v>7.151583333333334</v>
      </c>
      <c r="F34" s="162">
        <f t="shared" si="6"/>
        <v>0.009886348800000002</v>
      </c>
      <c r="G34" s="249" t="s">
        <v>115</v>
      </c>
      <c r="H34" s="245"/>
      <c r="I34" s="164">
        <v>22664</v>
      </c>
      <c r="J34" s="224">
        <v>0</v>
      </c>
      <c r="K34" s="224">
        <v>3.75814</v>
      </c>
      <c r="L34" s="224">
        <v>17.69661</v>
      </c>
    </row>
    <row r="35" spans="1:12" ht="16.5" customHeight="1">
      <c r="A35" s="274">
        <v>22671</v>
      </c>
      <c r="B35" s="275">
        <v>259.456</v>
      </c>
      <c r="C35" s="276">
        <v>0.009</v>
      </c>
      <c r="D35" s="162">
        <f>C35*0.0864</f>
        <v>0.0007776</v>
      </c>
      <c r="E35" s="162">
        <f>SUM(J35:L35)/3</f>
        <v>10.217573333333334</v>
      </c>
      <c r="F35" s="162">
        <f>E35*D35</f>
        <v>0.007945185024</v>
      </c>
      <c r="G35" s="277" t="s">
        <v>117</v>
      </c>
      <c r="H35" s="163"/>
      <c r="I35" s="164">
        <v>22671</v>
      </c>
      <c r="J35" s="275">
        <v>21.51349</v>
      </c>
      <c r="K35" s="275">
        <v>0.64964</v>
      </c>
      <c r="L35" s="275">
        <v>8.48959</v>
      </c>
    </row>
    <row r="36" spans="1:12" ht="16.5" customHeight="1">
      <c r="A36" s="278">
        <v>22693</v>
      </c>
      <c r="B36" s="279">
        <v>259.565</v>
      </c>
      <c r="C36" s="280">
        <v>0.706</v>
      </c>
      <c r="D36" s="247">
        <f>C36*0.0864</f>
        <v>0.0609984</v>
      </c>
      <c r="E36" s="247">
        <f>SUM(J36:L36)/3</f>
        <v>1.6677633333333333</v>
      </c>
      <c r="F36" s="247">
        <f>E36*D36</f>
        <v>0.10173089491199999</v>
      </c>
      <c r="G36" s="281" t="s">
        <v>118</v>
      </c>
      <c r="H36" s="282"/>
      <c r="I36" s="250">
        <v>22693</v>
      </c>
      <c r="J36" s="279">
        <v>1.25798</v>
      </c>
      <c r="K36" s="279">
        <v>2.00763</v>
      </c>
      <c r="L36" s="279">
        <v>1.73768</v>
      </c>
    </row>
    <row r="37" spans="1:12" ht="16.5" customHeight="1">
      <c r="A37" s="232"/>
      <c r="B37" s="233"/>
      <c r="C37" s="234"/>
      <c r="D37" s="235"/>
      <c r="E37" s="235"/>
      <c r="F37" s="235"/>
      <c r="G37" s="236"/>
      <c r="H37" s="237"/>
      <c r="I37" s="238"/>
      <c r="J37" s="233"/>
      <c r="K37" s="233"/>
      <c r="L37" s="233"/>
    </row>
    <row r="38" spans="1:12" ht="16.5" customHeight="1">
      <c r="A38" s="232"/>
      <c r="B38" s="233"/>
      <c r="C38" s="234"/>
      <c r="D38" s="235"/>
      <c r="E38" s="235"/>
      <c r="F38" s="235"/>
      <c r="G38" s="236"/>
      <c r="H38" s="237"/>
      <c r="I38" s="238"/>
      <c r="J38" s="233"/>
      <c r="K38" s="233"/>
      <c r="L38" s="233"/>
    </row>
    <row r="39" spans="1:12" ht="16.5" customHeight="1">
      <c r="A39" s="232"/>
      <c r="B39" s="233"/>
      <c r="C39" s="234"/>
      <c r="D39" s="235"/>
      <c r="E39" s="235"/>
      <c r="F39" s="235"/>
      <c r="G39" s="236"/>
      <c r="H39" s="237"/>
      <c r="I39" s="238"/>
      <c r="J39" s="233"/>
      <c r="K39" s="233"/>
      <c r="L39" s="233"/>
    </row>
    <row r="40" spans="1:12" ht="16.5" customHeight="1">
      <c r="A40" s="232"/>
      <c r="B40" s="233"/>
      <c r="C40" s="234"/>
      <c r="D40" s="235"/>
      <c r="E40" s="235"/>
      <c r="F40" s="235"/>
      <c r="G40" s="236"/>
      <c r="H40" s="237"/>
      <c r="I40" s="238"/>
      <c r="J40" s="233"/>
      <c r="K40" s="233"/>
      <c r="L40" s="233"/>
    </row>
    <row r="41" spans="1:12" ht="18" customHeight="1">
      <c r="A41" s="232"/>
      <c r="B41" s="233"/>
      <c r="C41" s="234"/>
      <c r="D41" s="235"/>
      <c r="E41" s="235"/>
      <c r="F41" s="235"/>
      <c r="G41" s="236"/>
      <c r="H41" s="237"/>
      <c r="I41" s="238"/>
      <c r="J41" s="233"/>
      <c r="K41" s="233"/>
      <c r="L41" s="233"/>
    </row>
    <row r="42" spans="1:12" ht="16.5" customHeight="1">
      <c r="A42" s="232"/>
      <c r="B42" s="233"/>
      <c r="C42" s="234"/>
      <c r="D42" s="235"/>
      <c r="E42" s="235"/>
      <c r="F42" s="235"/>
      <c r="G42" s="239"/>
      <c r="H42" s="240"/>
      <c r="I42" s="232"/>
      <c r="J42" s="233"/>
      <c r="K42" s="233"/>
      <c r="L42" s="233"/>
    </row>
    <row r="43" spans="1:12" ht="16.5" customHeight="1">
      <c r="A43" s="232"/>
      <c r="B43" s="233"/>
      <c r="C43" s="234"/>
      <c r="D43" s="235"/>
      <c r="E43" s="235"/>
      <c r="F43" s="235"/>
      <c r="G43" s="239"/>
      <c r="H43" s="240"/>
      <c r="I43" s="232"/>
      <c r="J43" s="233"/>
      <c r="K43" s="233"/>
      <c r="L43" s="233"/>
    </row>
    <row r="44" ht="26.25">
      <c r="G44" s="17"/>
    </row>
  </sheetData>
  <sheetProtection/>
  <mergeCells count="16"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  <mergeCell ref="I5:I6"/>
    <mergeCell ref="J5:L5"/>
    <mergeCell ref="G4:I4"/>
    <mergeCell ref="J3:L3"/>
    <mergeCell ref="G5:G6"/>
    <mergeCell ref="J4:L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scale="98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13">
      <selection activeCell="N22" sqref="N22"/>
    </sheetView>
  </sheetViews>
  <sheetFormatPr defaultColWidth="9.140625" defaultRowHeight="21.75"/>
  <cols>
    <col min="1" max="9" width="9.7109375" style="42" customWidth="1"/>
    <col min="10" max="16384" width="9.140625" style="42" customWidth="1"/>
  </cols>
  <sheetData>
    <row r="17" spans="4:6" ht="24" customHeight="1">
      <c r="D17" s="43" t="s">
        <v>39</v>
      </c>
      <c r="E17" s="44">
        <v>26</v>
      </c>
      <c r="F17" s="45" t="s">
        <v>23</v>
      </c>
    </row>
    <row r="34" spans="4:6" ht="23.25">
      <c r="D34" s="43" t="s">
        <v>40</v>
      </c>
      <c r="E34" s="44">
        <v>72</v>
      </c>
      <c r="F34" s="45" t="s">
        <v>23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7"/>
  <sheetViews>
    <sheetView tabSelected="1" zoomScalePageLayoutView="0" workbookViewId="0" topLeftCell="A4">
      <selection activeCell="S15" sqref="S15"/>
    </sheetView>
  </sheetViews>
  <sheetFormatPr defaultColWidth="11.421875" defaultRowHeight="21.75"/>
  <cols>
    <col min="1" max="1" width="9.140625" style="57" bestFit="1" customWidth="1"/>
    <col min="2" max="2" width="2.7109375" style="58" bestFit="1" customWidth="1"/>
    <col min="3" max="4" width="7.421875" style="59" customWidth="1"/>
    <col min="5" max="5" width="8.00390625" style="48" customWidth="1"/>
    <col min="6" max="6" width="8.7109375" style="49" customWidth="1"/>
    <col min="7" max="15" width="9.7109375" style="49" customWidth="1"/>
    <col min="16" max="16384" width="11.421875" style="49" customWidth="1"/>
  </cols>
  <sheetData>
    <row r="1" spans="1:17" ht="22.5" customHeight="1">
      <c r="A1" s="204">
        <v>39904</v>
      </c>
      <c r="B1" s="46">
        <v>37712</v>
      </c>
      <c r="C1"/>
      <c r="D1" s="47">
        <v>259.735</v>
      </c>
      <c r="F1" s="68">
        <v>257.765</v>
      </c>
      <c r="P1" s="69"/>
      <c r="Q1" s="69"/>
    </row>
    <row r="2" spans="1:17" ht="22.5" customHeight="1">
      <c r="A2" s="204">
        <v>39905</v>
      </c>
      <c r="B2" s="46">
        <v>37713</v>
      </c>
      <c r="C2"/>
      <c r="D2" s="47">
        <v>259.815</v>
      </c>
      <c r="P2" s="69"/>
      <c r="Q2" s="69"/>
    </row>
    <row r="3" spans="1:17" ht="22.5" customHeight="1">
      <c r="A3" s="204">
        <v>39906</v>
      </c>
      <c r="B3" s="46">
        <v>37714</v>
      </c>
      <c r="C3"/>
      <c r="D3" s="47">
        <v>260.065</v>
      </c>
      <c r="P3" s="69"/>
      <c r="Q3" s="69"/>
    </row>
    <row r="4" spans="1:17" ht="22.5" customHeight="1">
      <c r="A4" s="204">
        <v>39907</v>
      </c>
      <c r="B4" s="46">
        <v>37715</v>
      </c>
      <c r="C4"/>
      <c r="D4" s="47">
        <v>260.135</v>
      </c>
      <c r="P4" s="69"/>
      <c r="Q4" s="69"/>
    </row>
    <row r="5" spans="1:17" ht="22.5" customHeight="1">
      <c r="A5" s="204">
        <v>39908</v>
      </c>
      <c r="B5" s="46">
        <v>37716</v>
      </c>
      <c r="C5"/>
      <c r="D5" s="47">
        <v>260.215</v>
      </c>
      <c r="P5" s="69"/>
      <c r="Q5" s="69"/>
    </row>
    <row r="6" spans="1:17" ht="22.5" customHeight="1">
      <c r="A6" s="204">
        <v>39909</v>
      </c>
      <c r="B6" s="46">
        <v>37717</v>
      </c>
      <c r="C6"/>
      <c r="D6" s="47">
        <v>260.385</v>
      </c>
      <c r="P6" s="69"/>
      <c r="Q6" s="69"/>
    </row>
    <row r="7" spans="1:17" ht="22.5" customHeight="1">
      <c r="A7" s="204">
        <v>39910</v>
      </c>
      <c r="B7" s="46">
        <v>37718</v>
      </c>
      <c r="C7"/>
      <c r="D7" s="47">
        <v>260.745</v>
      </c>
      <c r="P7" s="69"/>
      <c r="Q7" s="69"/>
    </row>
    <row r="8" spans="1:17" ht="22.5" customHeight="1">
      <c r="A8" s="204">
        <v>39911</v>
      </c>
      <c r="B8" s="46">
        <v>37719</v>
      </c>
      <c r="C8"/>
      <c r="D8" s="47">
        <v>260.85499999999996</v>
      </c>
      <c r="P8" s="69"/>
      <c r="Q8" s="69"/>
    </row>
    <row r="9" spans="1:17" ht="22.5" customHeight="1">
      <c r="A9" s="204">
        <v>39912</v>
      </c>
      <c r="B9" s="46">
        <v>37720</v>
      </c>
      <c r="C9"/>
      <c r="D9" s="47">
        <v>260.705</v>
      </c>
      <c r="P9" s="69"/>
      <c r="Q9" s="69"/>
    </row>
    <row r="10" spans="1:17" ht="22.5" customHeight="1">
      <c r="A10" s="204">
        <v>39913</v>
      </c>
      <c r="B10" s="46">
        <v>37721</v>
      </c>
      <c r="C10"/>
      <c r="D10" s="47">
        <v>260.625</v>
      </c>
      <c r="P10" s="69"/>
      <c r="Q10" s="69"/>
    </row>
    <row r="11" spans="1:17" ht="22.5" customHeight="1">
      <c r="A11" s="204">
        <v>39914</v>
      </c>
      <c r="B11" s="46">
        <v>37722</v>
      </c>
      <c r="C11"/>
      <c r="D11" s="47">
        <v>260.615</v>
      </c>
      <c r="E11" s="50"/>
      <c r="P11" s="69"/>
      <c r="Q11" s="69"/>
    </row>
    <row r="12" spans="1:17" ht="22.5" customHeight="1">
      <c r="A12" s="204">
        <v>39915</v>
      </c>
      <c r="B12" s="46">
        <v>37723</v>
      </c>
      <c r="C12"/>
      <c r="D12" s="47">
        <v>260.275</v>
      </c>
      <c r="P12" s="69"/>
      <c r="Q12" s="69"/>
    </row>
    <row r="13" spans="1:17" ht="22.5" customHeight="1">
      <c r="A13" s="204">
        <v>39916</v>
      </c>
      <c r="B13" s="46">
        <v>37724</v>
      </c>
      <c r="C13"/>
      <c r="D13" s="47">
        <v>260.155</v>
      </c>
      <c r="P13" s="69"/>
      <c r="Q13" s="69"/>
    </row>
    <row r="14" spans="1:17" ht="22.5" customHeight="1">
      <c r="A14" s="204">
        <v>39917</v>
      </c>
      <c r="B14" s="46">
        <v>37725</v>
      </c>
      <c r="C14"/>
      <c r="D14" s="47">
        <v>260.115</v>
      </c>
      <c r="P14" s="69"/>
      <c r="Q14" s="69"/>
    </row>
    <row r="15" spans="1:17" ht="22.5" customHeight="1">
      <c r="A15" s="204">
        <v>39918</v>
      </c>
      <c r="B15" s="46">
        <v>37726</v>
      </c>
      <c r="C15"/>
      <c r="D15" s="47">
        <v>260.075</v>
      </c>
      <c r="P15" s="69"/>
      <c r="Q15" s="69"/>
    </row>
    <row r="16" spans="1:17" ht="22.5" customHeight="1">
      <c r="A16" s="204">
        <v>39919</v>
      </c>
      <c r="B16" s="46">
        <v>37727</v>
      </c>
      <c r="C16"/>
      <c r="D16" s="47">
        <v>260.075</v>
      </c>
      <c r="P16" s="69"/>
      <c r="Q16" s="69"/>
    </row>
    <row r="17" spans="1:17" ht="22.5" customHeight="1">
      <c r="A17" s="204">
        <v>39920</v>
      </c>
      <c r="B17" s="46">
        <v>37728</v>
      </c>
      <c r="C17"/>
      <c r="D17" s="47">
        <v>260.135</v>
      </c>
      <c r="J17" s="51" t="s">
        <v>39</v>
      </c>
      <c r="K17" s="52">
        <v>26</v>
      </c>
      <c r="L17" s="53" t="s">
        <v>23</v>
      </c>
      <c r="P17" s="69"/>
      <c r="Q17" s="69"/>
    </row>
    <row r="18" spans="1:17" ht="22.5" customHeight="1">
      <c r="A18" s="204">
        <v>39921</v>
      </c>
      <c r="B18" s="46">
        <v>37729</v>
      </c>
      <c r="C18"/>
      <c r="D18" s="47">
        <v>260.205</v>
      </c>
      <c r="P18" s="69"/>
      <c r="Q18" s="69"/>
    </row>
    <row r="19" spans="1:17" ht="22.5" customHeight="1">
      <c r="A19" s="204">
        <v>39922</v>
      </c>
      <c r="B19" s="46">
        <v>37730</v>
      </c>
      <c r="C19"/>
      <c r="D19" s="47">
        <v>260.435</v>
      </c>
      <c r="P19" s="69"/>
      <c r="Q19" s="69"/>
    </row>
    <row r="20" spans="1:17" ht="22.5" customHeight="1">
      <c r="A20" s="204">
        <v>39923</v>
      </c>
      <c r="B20" s="46">
        <v>37731</v>
      </c>
      <c r="C20"/>
      <c r="D20" s="47">
        <v>260.675</v>
      </c>
      <c r="P20" s="69"/>
      <c r="Q20" s="69"/>
    </row>
    <row r="21" spans="1:17" ht="22.5" customHeight="1">
      <c r="A21" s="204">
        <v>39924</v>
      </c>
      <c r="B21" s="46">
        <v>37732</v>
      </c>
      <c r="C21"/>
      <c r="D21" s="47">
        <v>260.685</v>
      </c>
      <c r="E21" s="54">
        <v>260.625</v>
      </c>
      <c r="P21" s="69"/>
      <c r="Q21" s="69"/>
    </row>
    <row r="22" spans="1:17" ht="22.5" customHeight="1">
      <c r="A22" s="204">
        <v>39925</v>
      </c>
      <c r="B22" s="46">
        <v>37733</v>
      </c>
      <c r="C22"/>
      <c r="D22" s="47">
        <v>260.505</v>
      </c>
      <c r="P22" s="69"/>
      <c r="Q22" s="69"/>
    </row>
    <row r="23" spans="1:17" ht="22.5" customHeight="1">
      <c r="A23" s="204">
        <v>39926</v>
      </c>
      <c r="B23" s="46">
        <v>37734</v>
      </c>
      <c r="C23"/>
      <c r="D23" s="47">
        <v>260.325</v>
      </c>
      <c r="P23" s="69"/>
      <c r="Q23" s="69"/>
    </row>
    <row r="24" spans="1:17" ht="22.5" customHeight="1">
      <c r="A24" s="204">
        <v>39927</v>
      </c>
      <c r="B24" s="46">
        <v>37735</v>
      </c>
      <c r="C24"/>
      <c r="D24" s="47">
        <v>260.22499999999997</v>
      </c>
      <c r="P24" s="69"/>
      <c r="Q24" s="69"/>
    </row>
    <row r="25" spans="1:17" ht="22.5" customHeight="1">
      <c r="A25" s="204">
        <v>39928</v>
      </c>
      <c r="B25" s="46">
        <v>37736</v>
      </c>
      <c r="C25"/>
      <c r="D25" s="47">
        <v>260.175</v>
      </c>
      <c r="P25" s="69"/>
      <c r="Q25" s="69"/>
    </row>
    <row r="26" spans="1:17" ht="22.5" customHeight="1">
      <c r="A26" s="204">
        <v>39929</v>
      </c>
      <c r="B26" s="46">
        <v>37737</v>
      </c>
      <c r="C26"/>
      <c r="D26" s="47">
        <v>260.255</v>
      </c>
      <c r="P26" s="69"/>
      <c r="Q26" s="69"/>
    </row>
    <row r="27" spans="1:19" ht="22.5" customHeight="1">
      <c r="A27" s="204">
        <v>39930</v>
      </c>
      <c r="B27" s="46">
        <v>37738</v>
      </c>
      <c r="C27"/>
      <c r="D27" s="47">
        <v>260.425</v>
      </c>
      <c r="G27" s="55"/>
      <c r="L27" s="55"/>
      <c r="M27" s="55"/>
      <c r="N27" s="55"/>
      <c r="O27" s="55"/>
      <c r="P27" s="69"/>
      <c r="Q27" s="69"/>
      <c r="R27" s="55"/>
      <c r="S27" s="55"/>
    </row>
    <row r="28" spans="1:19" s="55" customFormat="1" ht="22.5" customHeight="1">
      <c r="A28" s="204">
        <v>39931</v>
      </c>
      <c r="B28" s="46">
        <v>37739</v>
      </c>
      <c r="C28"/>
      <c r="D28" s="47">
        <v>260.635</v>
      </c>
      <c r="E28" s="56"/>
      <c r="G28" s="49"/>
      <c r="H28" s="49"/>
      <c r="I28" s="49"/>
      <c r="J28" s="49"/>
      <c r="K28" s="49"/>
      <c r="L28" s="49"/>
      <c r="M28" s="49"/>
      <c r="N28" s="49"/>
      <c r="O28" s="49"/>
      <c r="P28" s="69"/>
      <c r="Q28" s="69"/>
      <c r="R28" s="49"/>
      <c r="S28" s="49"/>
    </row>
    <row r="29" spans="1:17" ht="22.5" customHeight="1">
      <c r="A29" s="204">
        <v>39932</v>
      </c>
      <c r="B29" s="46">
        <v>37740</v>
      </c>
      <c r="C29"/>
      <c r="D29" s="47">
        <v>260.72499999999997</v>
      </c>
      <c r="P29" s="69"/>
      <c r="Q29" s="69"/>
    </row>
    <row r="30" spans="1:17" ht="22.5" customHeight="1">
      <c r="A30" s="204">
        <v>39933</v>
      </c>
      <c r="B30" s="46">
        <v>37741</v>
      </c>
      <c r="C30"/>
      <c r="D30" s="47">
        <v>260.565</v>
      </c>
      <c r="P30" s="69"/>
      <c r="Q30" s="69"/>
    </row>
    <row r="31" spans="1:16" ht="22.5" customHeight="1">
      <c r="A31" s="204">
        <v>39934</v>
      </c>
      <c r="B31" s="46">
        <v>37742</v>
      </c>
      <c r="C31"/>
      <c r="D31" s="47">
        <v>260.41499999999996</v>
      </c>
      <c r="P31" s="69"/>
    </row>
    <row r="32" spans="1:4" ht="22.5" customHeight="1">
      <c r="A32" s="204">
        <v>39935</v>
      </c>
      <c r="B32" s="46">
        <v>37743</v>
      </c>
      <c r="C32"/>
      <c r="D32" s="47">
        <v>260.35499999999996</v>
      </c>
    </row>
    <row r="33" spans="1:4" ht="22.5" customHeight="1">
      <c r="A33" s="204">
        <v>39936</v>
      </c>
      <c r="B33" s="46">
        <v>37744</v>
      </c>
      <c r="C33"/>
      <c r="D33" s="47">
        <v>260.515</v>
      </c>
    </row>
    <row r="34" spans="1:13" ht="21" customHeight="1">
      <c r="A34" s="204">
        <v>39937</v>
      </c>
      <c r="B34" s="46">
        <v>37745</v>
      </c>
      <c r="C34"/>
      <c r="D34" s="47">
        <v>260.60499999999996</v>
      </c>
      <c r="K34" s="51" t="s">
        <v>39</v>
      </c>
      <c r="L34" s="52">
        <v>26</v>
      </c>
      <c r="M34" s="53" t="s">
        <v>23</v>
      </c>
    </row>
    <row r="35" spans="1:4" ht="21" customHeight="1">
      <c r="A35" s="204">
        <v>39938</v>
      </c>
      <c r="B35" s="46">
        <v>37746</v>
      </c>
      <c r="C35"/>
      <c r="D35" s="47">
        <v>260.35499999999996</v>
      </c>
    </row>
    <row r="36" spans="1:4" ht="21" customHeight="1">
      <c r="A36" s="204">
        <v>39939</v>
      </c>
      <c r="B36" s="46">
        <v>37747</v>
      </c>
      <c r="C36"/>
      <c r="D36" s="47">
        <v>260.365</v>
      </c>
    </row>
    <row r="37" spans="1:4" ht="21" customHeight="1">
      <c r="A37" s="204">
        <v>39940</v>
      </c>
      <c r="B37" s="46">
        <v>37748</v>
      </c>
      <c r="C37"/>
      <c r="D37" s="47">
        <v>260.365</v>
      </c>
    </row>
    <row r="38" spans="1:4" ht="21" customHeight="1">
      <c r="A38" s="204">
        <v>39941</v>
      </c>
      <c r="B38" s="46">
        <v>37749</v>
      </c>
      <c r="C38"/>
      <c r="D38" s="47">
        <v>260.09499999999997</v>
      </c>
    </row>
    <row r="39" spans="1:4" ht="23.25">
      <c r="A39" s="204">
        <v>39942</v>
      </c>
      <c r="B39" s="46">
        <v>37750</v>
      </c>
      <c r="C39"/>
      <c r="D39" s="47">
        <v>260.115</v>
      </c>
    </row>
    <row r="40" spans="1:4" ht="23.25">
      <c r="A40" s="204">
        <v>39943</v>
      </c>
      <c r="B40" s="46">
        <v>37751</v>
      </c>
      <c r="C40"/>
      <c r="D40" s="47">
        <v>260.09499999999997</v>
      </c>
    </row>
    <row r="41" spans="1:4" ht="23.25">
      <c r="A41" s="204">
        <v>39944</v>
      </c>
      <c r="B41" s="46">
        <v>37752</v>
      </c>
      <c r="C41"/>
      <c r="D41" s="47">
        <v>260.085</v>
      </c>
    </row>
    <row r="42" spans="1:4" ht="23.25">
      <c r="A42" s="204">
        <v>39945</v>
      </c>
      <c r="B42" s="46">
        <v>37753</v>
      </c>
      <c r="C42"/>
      <c r="D42" s="47">
        <v>260.265</v>
      </c>
    </row>
    <row r="43" spans="1:4" ht="23.25">
      <c r="A43" s="204">
        <v>39946</v>
      </c>
      <c r="B43" s="46">
        <v>37754</v>
      </c>
      <c r="C43"/>
      <c r="D43" s="47">
        <v>260.325</v>
      </c>
    </row>
    <row r="44" spans="1:4" ht="23.25">
      <c r="A44" s="204">
        <v>39947</v>
      </c>
      <c r="B44" s="46">
        <v>37755</v>
      </c>
      <c r="C44"/>
      <c r="D44" s="47">
        <v>260.305</v>
      </c>
    </row>
    <row r="45" spans="1:4" ht="23.25">
      <c r="A45" s="204">
        <v>39948</v>
      </c>
      <c r="B45" s="46">
        <v>37756</v>
      </c>
      <c r="C45"/>
      <c r="D45" s="47">
        <v>260.185</v>
      </c>
    </row>
    <row r="46" spans="1:4" ht="23.25">
      <c r="A46" s="204">
        <v>39949</v>
      </c>
      <c r="B46" s="46">
        <v>37757</v>
      </c>
      <c r="C46"/>
      <c r="D46" s="47">
        <v>260.115</v>
      </c>
    </row>
    <row r="47" spans="1:4" ht="23.25">
      <c r="A47" s="204">
        <v>39950</v>
      </c>
      <c r="B47" s="46">
        <v>37758</v>
      </c>
      <c r="C47"/>
      <c r="D47" s="47">
        <v>260.265</v>
      </c>
    </row>
    <row r="48" spans="1:4" ht="23.25">
      <c r="A48" s="204">
        <v>39951</v>
      </c>
      <c r="B48" s="46">
        <v>37759</v>
      </c>
      <c r="C48"/>
      <c r="D48" s="47">
        <v>260.765</v>
      </c>
    </row>
    <row r="49" spans="1:4" ht="23.25">
      <c r="A49" s="204">
        <v>39952</v>
      </c>
      <c r="B49" s="46">
        <v>37760</v>
      </c>
      <c r="C49"/>
      <c r="D49" s="47">
        <v>260.635</v>
      </c>
    </row>
    <row r="50" spans="1:4" ht="23.25">
      <c r="A50" s="204">
        <v>39953</v>
      </c>
      <c r="B50" s="46">
        <v>37761</v>
      </c>
      <c r="C50"/>
      <c r="D50" s="47">
        <v>260.505</v>
      </c>
    </row>
    <row r="51" spans="1:4" ht="23.25">
      <c r="A51" s="204">
        <v>39954</v>
      </c>
      <c r="B51" s="46">
        <v>37762</v>
      </c>
      <c r="C51"/>
      <c r="D51" s="47">
        <v>260.405</v>
      </c>
    </row>
    <row r="52" spans="1:4" ht="23.25">
      <c r="A52" s="204">
        <v>39955</v>
      </c>
      <c r="B52" s="46">
        <v>37763</v>
      </c>
      <c r="C52"/>
      <c r="D52" s="47">
        <v>260.265</v>
      </c>
    </row>
    <row r="53" spans="1:4" ht="23.25">
      <c r="A53" s="204">
        <v>39956</v>
      </c>
      <c r="B53" s="46">
        <v>37764</v>
      </c>
      <c r="C53"/>
      <c r="D53" s="47">
        <v>260.435</v>
      </c>
    </row>
    <row r="54" spans="1:5" ht="23.25">
      <c r="A54" s="204">
        <v>39957</v>
      </c>
      <c r="B54" s="46">
        <v>37765</v>
      </c>
      <c r="C54"/>
      <c r="D54" s="47">
        <v>261.265</v>
      </c>
      <c r="E54" s="48">
        <v>261.235</v>
      </c>
    </row>
    <row r="55" spans="1:5" ht="23.25">
      <c r="A55" s="204">
        <v>39958</v>
      </c>
      <c r="B55" s="46">
        <v>37766</v>
      </c>
      <c r="C55"/>
      <c r="D55" s="47">
        <v>260.905</v>
      </c>
      <c r="E55" s="48">
        <v>261.275</v>
      </c>
    </row>
    <row r="56" spans="1:4" ht="23.25">
      <c r="A56" s="204">
        <v>39959</v>
      </c>
      <c r="B56" s="46">
        <v>37767</v>
      </c>
      <c r="C56"/>
      <c r="D56" s="47">
        <v>260.735</v>
      </c>
    </row>
    <row r="57" spans="1:4" ht="23.25">
      <c r="A57" s="204">
        <v>39960</v>
      </c>
      <c r="B57" s="46">
        <v>37768</v>
      </c>
      <c r="C57"/>
      <c r="D57" s="47">
        <v>260.72499999999997</v>
      </c>
    </row>
    <row r="58" spans="1:5" ht="23.25">
      <c r="A58" s="204">
        <v>39961</v>
      </c>
      <c r="B58" s="46">
        <v>37769</v>
      </c>
      <c r="C58"/>
      <c r="D58" s="47">
        <v>260.685</v>
      </c>
      <c r="E58" s="54"/>
    </row>
    <row r="59" spans="1:4" ht="23.25">
      <c r="A59" s="204">
        <v>39962</v>
      </c>
      <c r="B59" s="46">
        <v>37770</v>
      </c>
      <c r="C59"/>
      <c r="D59" s="47">
        <v>260.615</v>
      </c>
    </row>
    <row r="60" spans="1:4" ht="23.25">
      <c r="A60" s="204">
        <v>39963</v>
      </c>
      <c r="B60" s="46">
        <v>37771</v>
      </c>
      <c r="C60"/>
      <c r="D60" s="47">
        <v>260.615</v>
      </c>
    </row>
    <row r="61" spans="1:7" ht="23.25">
      <c r="A61" s="204">
        <v>39964</v>
      </c>
      <c r="B61" s="46">
        <v>37772</v>
      </c>
      <c r="C61"/>
      <c r="D61" s="47">
        <v>260.60499999999996</v>
      </c>
      <c r="G61" s="48">
        <v>257.765</v>
      </c>
    </row>
    <row r="62" spans="1:4" ht="23.25">
      <c r="A62" s="204">
        <v>39965</v>
      </c>
      <c r="B62" s="46">
        <v>37773</v>
      </c>
      <c r="C62"/>
      <c r="D62" s="47">
        <v>260.505</v>
      </c>
    </row>
    <row r="63" spans="1:4" ht="23.25">
      <c r="A63" s="204">
        <v>39966</v>
      </c>
      <c r="B63" s="46">
        <v>37774</v>
      </c>
      <c r="C63"/>
      <c r="D63" s="47">
        <v>260.41499999999996</v>
      </c>
    </row>
    <row r="64" spans="1:4" ht="23.25">
      <c r="A64" s="204">
        <v>39967</v>
      </c>
      <c r="B64" s="46">
        <v>37775</v>
      </c>
      <c r="C64"/>
      <c r="D64" s="47">
        <v>260.305</v>
      </c>
    </row>
    <row r="65" spans="1:4" ht="23.25">
      <c r="A65" s="204">
        <v>39968</v>
      </c>
      <c r="B65" s="46">
        <v>37776</v>
      </c>
      <c r="C65"/>
      <c r="D65" s="47">
        <v>260.235</v>
      </c>
    </row>
    <row r="66" spans="1:4" ht="23.25">
      <c r="A66" s="204">
        <v>39969</v>
      </c>
      <c r="B66" s="46">
        <v>37777</v>
      </c>
      <c r="C66"/>
      <c r="D66" s="47">
        <v>260.305</v>
      </c>
    </row>
    <row r="67" spans="1:4" ht="23.25">
      <c r="A67" s="204">
        <v>39970</v>
      </c>
      <c r="B67" s="46">
        <v>37778</v>
      </c>
      <c r="C67"/>
      <c r="D67" s="47">
        <v>260.53499999999997</v>
      </c>
    </row>
    <row r="68" spans="1:4" ht="23.25">
      <c r="A68" s="204">
        <v>39971</v>
      </c>
      <c r="B68" s="46">
        <v>37779</v>
      </c>
      <c r="C68"/>
      <c r="D68" s="47">
        <v>260.565</v>
      </c>
    </row>
    <row r="69" spans="1:4" ht="23.25">
      <c r="A69" s="204">
        <v>39972</v>
      </c>
      <c r="B69" s="46">
        <v>37780</v>
      </c>
      <c r="C69"/>
      <c r="D69" s="47">
        <v>261.09499999999997</v>
      </c>
    </row>
    <row r="70" spans="1:4" ht="23.25">
      <c r="A70" s="204">
        <v>39973</v>
      </c>
      <c r="B70" s="46">
        <v>37781</v>
      </c>
      <c r="C70"/>
      <c r="D70" s="47">
        <v>260.645</v>
      </c>
    </row>
    <row r="71" spans="1:5" ht="23.25">
      <c r="A71" s="204">
        <v>39974</v>
      </c>
      <c r="B71" s="46">
        <v>37782</v>
      </c>
      <c r="C71"/>
      <c r="D71" s="47">
        <v>260.445</v>
      </c>
      <c r="E71" s="48">
        <v>260.425</v>
      </c>
    </row>
    <row r="72" spans="1:4" ht="23.25">
      <c r="A72" s="204">
        <v>39975</v>
      </c>
      <c r="B72" s="46">
        <v>37783</v>
      </c>
      <c r="C72"/>
      <c r="D72" s="47">
        <v>260.525</v>
      </c>
    </row>
    <row r="73" spans="1:4" ht="23.25">
      <c r="A73" s="204">
        <v>39976</v>
      </c>
      <c r="B73" s="46">
        <v>37784</v>
      </c>
      <c r="C73"/>
      <c r="D73" s="47">
        <v>260.565</v>
      </c>
    </row>
    <row r="74" spans="1:4" ht="23.25">
      <c r="A74" s="204">
        <v>39977</v>
      </c>
      <c r="B74" s="46">
        <v>37785</v>
      </c>
      <c r="C74"/>
      <c r="D74" s="47">
        <v>260.625</v>
      </c>
    </row>
    <row r="75" spans="1:4" ht="23.25">
      <c r="A75" s="204">
        <v>39978</v>
      </c>
      <c r="B75" s="46">
        <v>37786</v>
      </c>
      <c r="C75"/>
      <c r="D75" s="47">
        <v>260.585</v>
      </c>
    </row>
    <row r="76" spans="1:5" ht="23.25">
      <c r="A76" s="204">
        <v>39979</v>
      </c>
      <c r="B76" s="46">
        <v>37787</v>
      </c>
      <c r="C76"/>
      <c r="D76" s="47">
        <v>260.515</v>
      </c>
      <c r="E76" s="48">
        <v>260.455</v>
      </c>
    </row>
    <row r="77" spans="1:4" ht="23.25">
      <c r="A77" s="204">
        <v>39980</v>
      </c>
      <c r="B77" s="46">
        <v>37788</v>
      </c>
      <c r="C77"/>
      <c r="D77" s="47">
        <v>260.515</v>
      </c>
    </row>
    <row r="78" spans="1:4" ht="23.25">
      <c r="A78" s="204">
        <v>39981</v>
      </c>
      <c r="B78" s="46">
        <v>37789</v>
      </c>
      <c r="C78"/>
      <c r="D78" s="47">
        <v>260.445</v>
      </c>
    </row>
    <row r="79" spans="1:4" ht="23.25">
      <c r="A79" s="204">
        <v>39982</v>
      </c>
      <c r="B79" s="46">
        <v>37790</v>
      </c>
      <c r="C79"/>
      <c r="D79" s="47">
        <v>260.66499999999996</v>
      </c>
    </row>
    <row r="80" spans="1:4" ht="23.25">
      <c r="A80" s="204">
        <v>39983</v>
      </c>
      <c r="B80" s="46">
        <v>37791</v>
      </c>
      <c r="C80"/>
      <c r="D80" s="47">
        <v>260.905</v>
      </c>
    </row>
    <row r="81" spans="1:5" ht="23.25">
      <c r="A81" s="204">
        <v>39984</v>
      </c>
      <c r="B81" s="46">
        <v>37792</v>
      </c>
      <c r="C81"/>
      <c r="D81" s="47">
        <v>260.965</v>
      </c>
      <c r="E81" s="48">
        <v>260.845</v>
      </c>
    </row>
    <row r="82" spans="1:4" ht="23.25">
      <c r="A82" s="204">
        <v>39985</v>
      </c>
      <c r="B82" s="46">
        <v>37793</v>
      </c>
      <c r="C82"/>
      <c r="D82" s="47">
        <v>260.72499999999997</v>
      </c>
    </row>
    <row r="83" spans="1:4" ht="23.25">
      <c r="A83" s="204">
        <v>39986</v>
      </c>
      <c r="B83" s="46">
        <v>37794</v>
      </c>
      <c r="C83"/>
      <c r="D83" s="47">
        <v>260.505</v>
      </c>
    </row>
    <row r="84" spans="1:4" ht="23.25">
      <c r="A84" s="204">
        <v>39987</v>
      </c>
      <c r="B84" s="46">
        <v>37795</v>
      </c>
      <c r="C84"/>
      <c r="D84" s="47">
        <v>260.425</v>
      </c>
    </row>
    <row r="85" spans="1:4" ht="23.25">
      <c r="A85" s="204">
        <v>39988</v>
      </c>
      <c r="B85" s="46">
        <v>37796</v>
      </c>
      <c r="C85"/>
      <c r="D85" s="47">
        <v>260.365</v>
      </c>
    </row>
    <row r="86" spans="1:4" ht="23.25">
      <c r="A86" s="204">
        <v>39989</v>
      </c>
      <c r="B86" s="46">
        <v>37797</v>
      </c>
      <c r="C86"/>
      <c r="D86" s="47">
        <v>260.485</v>
      </c>
    </row>
    <row r="87" spans="1:5" ht="23.25">
      <c r="A87" s="204">
        <v>39990</v>
      </c>
      <c r="B87" s="46">
        <v>37798</v>
      </c>
      <c r="C87"/>
      <c r="D87" s="47">
        <v>260.695</v>
      </c>
      <c r="E87" s="54"/>
    </row>
    <row r="88" spans="1:4" ht="23.25">
      <c r="A88" s="204">
        <v>39991</v>
      </c>
      <c r="B88" s="46">
        <v>37799</v>
      </c>
      <c r="C88"/>
      <c r="D88" s="47">
        <v>260.955</v>
      </c>
    </row>
    <row r="89" spans="1:4" ht="23.25">
      <c r="A89" s="204">
        <v>39992</v>
      </c>
      <c r="B89" s="46">
        <v>37800</v>
      </c>
      <c r="C89"/>
      <c r="D89" s="47">
        <v>261.075</v>
      </c>
    </row>
    <row r="90" spans="1:5" ht="21.75">
      <c r="A90" s="204">
        <v>39993</v>
      </c>
      <c r="B90" s="46">
        <v>37801</v>
      </c>
      <c r="C90"/>
      <c r="D90" s="47">
        <v>261.155</v>
      </c>
      <c r="E90" s="85"/>
    </row>
    <row r="91" spans="1:5" ht="23.25">
      <c r="A91" s="204">
        <v>39994</v>
      </c>
      <c r="B91" s="46">
        <v>37802</v>
      </c>
      <c r="C91"/>
      <c r="D91" s="47">
        <v>260.885</v>
      </c>
      <c r="E91" s="48">
        <v>260.855</v>
      </c>
    </row>
    <row r="92" spans="1:4" ht="23.25">
      <c r="A92" s="204">
        <v>39995</v>
      </c>
      <c r="B92" s="46">
        <v>37803</v>
      </c>
      <c r="C92"/>
      <c r="D92" s="47">
        <v>260.805</v>
      </c>
    </row>
    <row r="93" spans="1:4" ht="23.25">
      <c r="A93" s="204">
        <v>39996</v>
      </c>
      <c r="B93" s="46">
        <v>37804</v>
      </c>
      <c r="C93"/>
      <c r="D93" s="47">
        <v>260.705</v>
      </c>
    </row>
    <row r="94" spans="1:4" ht="23.25">
      <c r="A94" s="204">
        <v>39997</v>
      </c>
      <c r="B94" s="46">
        <v>37805</v>
      </c>
      <c r="C94"/>
      <c r="D94" s="47">
        <v>260.515</v>
      </c>
    </row>
    <row r="95" spans="1:4" ht="23.25">
      <c r="A95" s="204">
        <v>39998</v>
      </c>
      <c r="B95" s="46">
        <v>37806</v>
      </c>
      <c r="C95"/>
      <c r="D95" s="47">
        <v>260.54499999999996</v>
      </c>
    </row>
    <row r="96" spans="1:4" ht="23.25">
      <c r="A96" s="204">
        <v>39999</v>
      </c>
      <c r="B96" s="46">
        <v>37807</v>
      </c>
      <c r="C96"/>
      <c r="D96" s="47">
        <v>260.495</v>
      </c>
    </row>
    <row r="97" spans="1:4" ht="23.25">
      <c r="A97" s="204">
        <v>40000</v>
      </c>
      <c r="B97" s="46">
        <v>37808</v>
      </c>
      <c r="C97"/>
      <c r="D97" s="47">
        <v>260.155</v>
      </c>
    </row>
    <row r="98" spans="1:5" ht="23.25">
      <c r="A98" s="204">
        <v>40001</v>
      </c>
      <c r="B98" s="46">
        <v>37809</v>
      </c>
      <c r="C98"/>
      <c r="D98" s="47">
        <v>260.16499999999996</v>
      </c>
      <c r="E98" s="48">
        <v>260.155</v>
      </c>
    </row>
    <row r="99" spans="1:4" ht="23.25">
      <c r="A99" s="204">
        <v>40002</v>
      </c>
      <c r="B99" s="46">
        <v>37810</v>
      </c>
      <c r="C99"/>
      <c r="D99" s="59">
        <v>260.10499999999996</v>
      </c>
    </row>
    <row r="100" spans="1:4" ht="23.25">
      <c r="A100" s="204">
        <v>40003</v>
      </c>
      <c r="B100" s="46">
        <v>37811</v>
      </c>
      <c r="C100"/>
      <c r="D100" s="59">
        <v>260.10499999999996</v>
      </c>
    </row>
    <row r="101" spans="1:4" ht="23.25">
      <c r="A101" s="204">
        <v>40004</v>
      </c>
      <c r="B101" s="46">
        <v>37812</v>
      </c>
      <c r="C101"/>
      <c r="D101" s="59">
        <v>260.185</v>
      </c>
    </row>
    <row r="102" spans="1:5" ht="21.75">
      <c r="A102" s="204">
        <v>40005</v>
      </c>
      <c r="B102" s="46">
        <v>37813</v>
      </c>
      <c r="C102"/>
      <c r="D102" s="47">
        <v>261.485</v>
      </c>
      <c r="E102" s="47">
        <v>261.215</v>
      </c>
    </row>
    <row r="103" spans="1:4" ht="23.25">
      <c r="A103" s="204">
        <v>40006</v>
      </c>
      <c r="B103" s="46">
        <v>37814</v>
      </c>
      <c r="C103"/>
      <c r="D103" s="47">
        <v>260.935</v>
      </c>
    </row>
    <row r="104" spans="1:4" ht="23.25">
      <c r="A104" s="204">
        <v>40007</v>
      </c>
      <c r="B104" s="46">
        <v>37815</v>
      </c>
      <c r="C104"/>
      <c r="D104" s="47">
        <v>260.885</v>
      </c>
    </row>
    <row r="105" spans="1:4" ht="23.25">
      <c r="A105" s="204">
        <v>40008</v>
      </c>
      <c r="B105" s="46">
        <v>37816</v>
      </c>
      <c r="C105"/>
      <c r="D105" s="47">
        <v>260.805</v>
      </c>
    </row>
    <row r="106" spans="1:4" ht="23.25">
      <c r="A106" s="204">
        <v>40009</v>
      </c>
      <c r="B106" s="46">
        <v>37817</v>
      </c>
      <c r="C106"/>
      <c r="D106" s="59">
        <v>260.755</v>
      </c>
    </row>
    <row r="107" spans="1:4" ht="23.25">
      <c r="A107" s="204">
        <v>40010</v>
      </c>
      <c r="B107" s="46">
        <v>37818</v>
      </c>
      <c r="C107"/>
      <c r="D107" s="59">
        <v>260.705</v>
      </c>
    </row>
    <row r="108" spans="1:4" ht="23.25">
      <c r="A108" s="204">
        <v>40011</v>
      </c>
      <c r="B108" s="46">
        <v>37819</v>
      </c>
      <c r="C108"/>
      <c r="D108" s="47">
        <v>260.825</v>
      </c>
    </row>
    <row r="109" spans="1:4" ht="23.25">
      <c r="A109" s="204">
        <v>40012</v>
      </c>
      <c r="B109" s="46">
        <v>37820</v>
      </c>
      <c r="C109"/>
      <c r="D109" s="47">
        <v>261.03499999999997</v>
      </c>
    </row>
    <row r="110" spans="1:4" ht="23.25">
      <c r="A110" s="204">
        <v>40013</v>
      </c>
      <c r="B110" s="46">
        <v>37821</v>
      </c>
      <c r="C110"/>
      <c r="D110" s="47">
        <v>260.84499999999997</v>
      </c>
    </row>
    <row r="111" spans="1:4" ht="23.25">
      <c r="A111" s="204">
        <v>40014</v>
      </c>
      <c r="B111" s="46">
        <v>37822</v>
      </c>
      <c r="C111"/>
      <c r="D111" s="47">
        <v>260.85499999999996</v>
      </c>
    </row>
    <row r="112" spans="1:5" ht="23.25">
      <c r="A112" s="204">
        <v>40015</v>
      </c>
      <c r="B112" s="46">
        <v>37823</v>
      </c>
      <c r="C112"/>
      <c r="D112" s="47">
        <v>260.965</v>
      </c>
      <c r="E112" s="48">
        <v>260.945</v>
      </c>
    </row>
    <row r="113" spans="1:4" ht="23.25">
      <c r="A113" s="204">
        <v>40016</v>
      </c>
      <c r="B113" s="46">
        <v>37824</v>
      </c>
      <c r="C113"/>
      <c r="D113" s="47">
        <v>261.34499999999997</v>
      </c>
    </row>
    <row r="114" spans="1:4" ht="23.25">
      <c r="A114" s="204">
        <v>40017</v>
      </c>
      <c r="B114" s="46">
        <v>37825</v>
      </c>
      <c r="C114"/>
      <c r="D114" s="47">
        <v>261.16499999999996</v>
      </c>
    </row>
    <row r="115" spans="1:5" ht="23.25">
      <c r="A115" s="204">
        <v>40018</v>
      </c>
      <c r="B115" s="46">
        <v>37826</v>
      </c>
      <c r="C115"/>
      <c r="D115" s="47">
        <v>261.28499999999997</v>
      </c>
      <c r="E115" s="54"/>
    </row>
    <row r="116" spans="1:5" ht="21.75">
      <c r="A116" s="204">
        <v>40019</v>
      </c>
      <c r="B116" s="46">
        <v>37827</v>
      </c>
      <c r="C116"/>
      <c r="D116" s="47">
        <v>261.195</v>
      </c>
      <c r="E116" s="47"/>
    </row>
    <row r="117" spans="1:4" ht="23.25">
      <c r="A117" s="204">
        <v>40020</v>
      </c>
      <c r="B117" s="46">
        <v>37828</v>
      </c>
      <c r="C117"/>
      <c r="D117" s="47">
        <v>261.09499999999997</v>
      </c>
    </row>
    <row r="118" spans="1:4" ht="23.25">
      <c r="A118" s="204">
        <v>40021</v>
      </c>
      <c r="B118" s="46">
        <v>37829</v>
      </c>
      <c r="C118"/>
      <c r="D118" s="47">
        <v>260.955</v>
      </c>
    </row>
    <row r="119" spans="1:5" ht="23.25">
      <c r="A119" s="204">
        <v>40022</v>
      </c>
      <c r="B119" s="46">
        <v>37830</v>
      </c>
      <c r="C119"/>
      <c r="D119" s="47">
        <v>260.875</v>
      </c>
      <c r="E119" s="54"/>
    </row>
    <row r="120" spans="1:4" ht="23.25">
      <c r="A120" s="204">
        <v>40023</v>
      </c>
      <c r="B120" s="46">
        <v>37831</v>
      </c>
      <c r="C120"/>
      <c r="D120" s="47">
        <v>260.875</v>
      </c>
    </row>
    <row r="121" spans="1:4" ht="23.25">
      <c r="A121" s="204">
        <v>40024</v>
      </c>
      <c r="B121" s="46">
        <v>37832</v>
      </c>
      <c r="C121"/>
      <c r="D121" s="47">
        <v>260.945</v>
      </c>
    </row>
    <row r="122" spans="1:4" ht="23.25">
      <c r="A122" s="204">
        <v>40025</v>
      </c>
      <c r="B122" s="46">
        <v>37833</v>
      </c>
      <c r="C122"/>
      <c r="D122" s="47">
        <v>261.015</v>
      </c>
    </row>
    <row r="123" spans="1:4" ht="23.25">
      <c r="A123" s="204">
        <v>40026</v>
      </c>
      <c r="B123" s="46">
        <v>37834</v>
      </c>
      <c r="C123"/>
      <c r="D123" s="47">
        <v>260.895</v>
      </c>
    </row>
    <row r="124" spans="1:4" ht="23.25">
      <c r="A124" s="204">
        <v>40027</v>
      </c>
      <c r="B124" s="46">
        <v>37835</v>
      </c>
      <c r="C124"/>
      <c r="D124" s="47">
        <v>260.835</v>
      </c>
    </row>
    <row r="125" spans="1:4" ht="23.25">
      <c r="A125" s="204">
        <v>40028</v>
      </c>
      <c r="B125" s="46">
        <v>37836</v>
      </c>
      <c r="C125"/>
      <c r="D125" s="47">
        <v>260.79499999999996</v>
      </c>
    </row>
    <row r="126" spans="1:4" ht="23.25">
      <c r="A126" s="204">
        <v>40029</v>
      </c>
      <c r="B126" s="46">
        <v>37837</v>
      </c>
      <c r="C126"/>
      <c r="D126" s="47">
        <v>260.745</v>
      </c>
    </row>
    <row r="127" spans="1:4" ht="23.25">
      <c r="A127" s="204">
        <v>40030</v>
      </c>
      <c r="B127" s="46">
        <v>37838</v>
      </c>
      <c r="C127"/>
      <c r="D127" s="47">
        <v>260.715</v>
      </c>
    </row>
    <row r="128" spans="1:4" ht="23.25">
      <c r="A128" s="204">
        <v>40031</v>
      </c>
      <c r="B128" s="46">
        <v>37839</v>
      </c>
      <c r="C128"/>
      <c r="D128" s="47">
        <v>260.735</v>
      </c>
    </row>
    <row r="129" spans="1:4" ht="23.25">
      <c r="A129" s="204">
        <v>40032</v>
      </c>
      <c r="B129" s="46">
        <v>37840</v>
      </c>
      <c r="C129"/>
      <c r="D129" s="47">
        <v>260.695</v>
      </c>
    </row>
    <row r="130" spans="1:4" ht="23.25">
      <c r="A130" s="204">
        <v>40033</v>
      </c>
      <c r="B130" s="46">
        <v>37841</v>
      </c>
      <c r="C130"/>
      <c r="D130" s="47">
        <v>260.695</v>
      </c>
    </row>
    <row r="131" spans="1:4" ht="23.25">
      <c r="A131" s="204">
        <v>40034</v>
      </c>
      <c r="B131" s="46">
        <v>37842</v>
      </c>
      <c r="C131"/>
      <c r="D131" s="47">
        <v>260.765</v>
      </c>
    </row>
    <row r="132" spans="1:4" ht="23.25">
      <c r="A132" s="204">
        <v>40035</v>
      </c>
      <c r="B132" s="46">
        <v>37843</v>
      </c>
      <c r="C132"/>
      <c r="D132" s="47">
        <v>260.815</v>
      </c>
    </row>
    <row r="133" spans="1:4" ht="23.25">
      <c r="A133" s="204">
        <v>40036</v>
      </c>
      <c r="B133" s="46">
        <v>37844</v>
      </c>
      <c r="C133"/>
      <c r="D133" s="47">
        <v>260.78499999999997</v>
      </c>
    </row>
    <row r="134" spans="1:4" ht="23.25">
      <c r="A134" s="204">
        <v>40037</v>
      </c>
      <c r="B134" s="46">
        <v>37845</v>
      </c>
      <c r="C134"/>
      <c r="D134" s="47">
        <v>260.72499999999997</v>
      </c>
    </row>
    <row r="135" spans="1:4" ht="23.25">
      <c r="A135" s="204">
        <v>40038</v>
      </c>
      <c r="B135" s="46">
        <v>37846</v>
      </c>
      <c r="C135"/>
      <c r="D135" s="47">
        <v>260.685</v>
      </c>
    </row>
    <row r="136" spans="1:4" ht="23.25">
      <c r="A136" s="204">
        <v>40039</v>
      </c>
      <c r="B136" s="46">
        <v>37847</v>
      </c>
      <c r="C136"/>
      <c r="D136" s="47">
        <v>260.655</v>
      </c>
    </row>
    <row r="137" spans="1:4" ht="23.25">
      <c r="A137" s="204">
        <v>40040</v>
      </c>
      <c r="B137" s="46">
        <v>37848</v>
      </c>
      <c r="C137"/>
      <c r="D137" s="47">
        <v>260.615</v>
      </c>
    </row>
    <row r="138" spans="1:4" ht="23.25">
      <c r="A138" s="204">
        <v>40041</v>
      </c>
      <c r="B138" s="46">
        <v>37849</v>
      </c>
      <c r="C138"/>
      <c r="D138" s="47">
        <v>260.555</v>
      </c>
    </row>
    <row r="139" spans="1:5" ht="23.25">
      <c r="A139" s="204">
        <v>40042</v>
      </c>
      <c r="B139" s="46">
        <v>37850</v>
      </c>
      <c r="C139"/>
      <c r="D139" s="47">
        <v>261.515</v>
      </c>
      <c r="E139" s="48">
        <v>262.04</v>
      </c>
    </row>
    <row r="140" spans="1:4" ht="23.25">
      <c r="A140" s="204">
        <v>40043</v>
      </c>
      <c r="B140" s="46">
        <v>37851</v>
      </c>
      <c r="C140"/>
      <c r="D140" s="47">
        <v>262.555</v>
      </c>
    </row>
    <row r="141" spans="1:4" ht="23.25">
      <c r="A141" s="204">
        <v>40044</v>
      </c>
      <c r="B141" s="46">
        <v>37852</v>
      </c>
      <c r="C141"/>
      <c r="D141" s="47">
        <v>261.405</v>
      </c>
    </row>
    <row r="142" spans="1:4" ht="23.25">
      <c r="A142" s="204">
        <v>40045</v>
      </c>
      <c r="B142" s="46">
        <v>37853</v>
      </c>
      <c r="C142"/>
      <c r="D142" s="47">
        <v>261.135</v>
      </c>
    </row>
    <row r="143" spans="1:4" ht="23.25">
      <c r="A143" s="204">
        <v>40046</v>
      </c>
      <c r="B143" s="46">
        <v>37854</v>
      </c>
      <c r="C143"/>
      <c r="D143" s="47">
        <v>261.03499999999997</v>
      </c>
    </row>
    <row r="144" spans="1:4" ht="23.25">
      <c r="A144" s="204">
        <v>40047</v>
      </c>
      <c r="B144" s="46">
        <v>37855</v>
      </c>
      <c r="C144"/>
      <c r="D144" s="47">
        <v>261.335</v>
      </c>
    </row>
    <row r="145" spans="1:4" ht="23.25">
      <c r="A145" s="204">
        <v>40048</v>
      </c>
      <c r="B145" s="46">
        <v>37856</v>
      </c>
      <c r="C145"/>
      <c r="D145" s="47">
        <v>261.47499999999997</v>
      </c>
    </row>
    <row r="146" spans="1:4" ht="23.25">
      <c r="A146" s="204">
        <v>40049</v>
      </c>
      <c r="B146" s="46">
        <v>37857</v>
      </c>
      <c r="C146"/>
      <c r="D146" s="47">
        <v>261.245</v>
      </c>
    </row>
    <row r="147" spans="1:5" ht="23.25">
      <c r="A147" s="204">
        <v>40050</v>
      </c>
      <c r="B147" s="46">
        <v>37858</v>
      </c>
      <c r="C147"/>
      <c r="D147" s="47">
        <v>261.185</v>
      </c>
      <c r="E147" s="48">
        <v>261.065</v>
      </c>
    </row>
    <row r="148" spans="1:4" ht="23.25">
      <c r="A148" s="204">
        <v>40051</v>
      </c>
      <c r="B148" s="46">
        <v>37859</v>
      </c>
      <c r="C148"/>
      <c r="D148" s="47">
        <v>261.03499999999997</v>
      </c>
    </row>
    <row r="149" spans="1:4" ht="23.25">
      <c r="A149" s="204">
        <v>40052</v>
      </c>
      <c r="B149" s="46">
        <v>37860</v>
      </c>
      <c r="C149"/>
      <c r="D149" s="47">
        <v>261.325</v>
      </c>
    </row>
    <row r="150" spans="1:4" ht="23.25">
      <c r="A150" s="204">
        <v>40053</v>
      </c>
      <c r="B150" s="46">
        <v>37861</v>
      </c>
      <c r="C150"/>
      <c r="D150" s="47">
        <v>261.635</v>
      </c>
    </row>
    <row r="151" spans="1:5" ht="23.25">
      <c r="A151" s="204">
        <v>40054</v>
      </c>
      <c r="B151" s="46">
        <v>37862</v>
      </c>
      <c r="C151"/>
      <c r="D151" s="47">
        <v>261.22499999999997</v>
      </c>
      <c r="E151" s="48">
        <v>261.175</v>
      </c>
    </row>
    <row r="152" spans="1:4" ht="23.25">
      <c r="A152" s="204">
        <v>40055</v>
      </c>
      <c r="B152" s="46">
        <v>37863</v>
      </c>
      <c r="C152"/>
      <c r="D152" s="47">
        <v>261.075</v>
      </c>
    </row>
    <row r="153" spans="1:5" ht="23.25">
      <c r="A153" s="204">
        <v>40056</v>
      </c>
      <c r="B153" s="46">
        <v>37864</v>
      </c>
      <c r="C153"/>
      <c r="D153" s="47">
        <v>260.995</v>
      </c>
      <c r="E153" s="54"/>
    </row>
    <row r="154" spans="1:4" ht="23.25">
      <c r="A154" s="204">
        <v>40057</v>
      </c>
      <c r="B154" s="46">
        <v>37865</v>
      </c>
      <c r="C154"/>
      <c r="D154" s="47">
        <v>260.955</v>
      </c>
    </row>
    <row r="155" spans="1:4" ht="23.25">
      <c r="A155" s="204">
        <v>40058</v>
      </c>
      <c r="B155" s="46">
        <v>37866</v>
      </c>
      <c r="C155"/>
      <c r="D155" s="47">
        <v>260.91499999999996</v>
      </c>
    </row>
    <row r="156" spans="1:4" ht="23.25">
      <c r="A156" s="204">
        <v>40059</v>
      </c>
      <c r="B156" s="46">
        <v>37867</v>
      </c>
      <c r="C156"/>
      <c r="D156" s="47">
        <v>260.995</v>
      </c>
    </row>
    <row r="157" spans="1:5" ht="23.25">
      <c r="A157" s="204">
        <v>40060</v>
      </c>
      <c r="B157" s="46">
        <v>37868</v>
      </c>
      <c r="C157"/>
      <c r="D157" s="47">
        <v>261.235</v>
      </c>
      <c r="E157" s="48">
        <v>261.206</v>
      </c>
    </row>
    <row r="158" spans="1:4" ht="23.25">
      <c r="A158" s="204">
        <v>40061</v>
      </c>
      <c r="B158" s="46">
        <v>37869</v>
      </c>
      <c r="C158"/>
      <c r="D158" s="47">
        <v>261.195</v>
      </c>
    </row>
    <row r="159" spans="1:4" ht="23.25">
      <c r="A159" s="204">
        <v>40062</v>
      </c>
      <c r="B159" s="46">
        <v>37870</v>
      </c>
      <c r="C159"/>
      <c r="D159" s="47">
        <v>261.03499999999997</v>
      </c>
    </row>
    <row r="160" spans="1:4" ht="23.25">
      <c r="A160" s="204">
        <v>40063</v>
      </c>
      <c r="B160" s="46">
        <v>37871</v>
      </c>
      <c r="C160"/>
      <c r="D160" s="47">
        <v>260.955</v>
      </c>
    </row>
    <row r="161" spans="1:4" ht="23.25">
      <c r="A161" s="204">
        <v>40064</v>
      </c>
      <c r="B161" s="46">
        <v>37872</v>
      </c>
      <c r="C161"/>
      <c r="D161" s="47">
        <v>261.255</v>
      </c>
    </row>
    <row r="162" spans="1:4" ht="23.25">
      <c r="A162" s="204">
        <v>40065</v>
      </c>
      <c r="B162" s="46">
        <v>37873</v>
      </c>
      <c r="C162"/>
      <c r="D162" s="47">
        <v>261.565</v>
      </c>
    </row>
    <row r="163" spans="1:5" ht="23.25">
      <c r="A163" s="204">
        <v>40066</v>
      </c>
      <c r="B163" s="46">
        <v>37874</v>
      </c>
      <c r="C163"/>
      <c r="D163" s="47">
        <v>261.265</v>
      </c>
      <c r="E163" s="48">
        <v>261.256</v>
      </c>
    </row>
    <row r="164" spans="1:4" ht="23.25">
      <c r="A164" s="204">
        <v>40067</v>
      </c>
      <c r="B164" s="46">
        <v>37875</v>
      </c>
      <c r="C164"/>
      <c r="D164" s="47">
        <v>261.135</v>
      </c>
    </row>
    <row r="165" spans="1:4" ht="23.25">
      <c r="A165" s="204">
        <v>40068</v>
      </c>
      <c r="B165" s="46">
        <v>37876</v>
      </c>
      <c r="C165"/>
      <c r="D165" s="47">
        <v>261.145</v>
      </c>
    </row>
    <row r="166" spans="1:4" ht="23.25">
      <c r="A166" s="204">
        <v>40069</v>
      </c>
      <c r="B166" s="46">
        <v>37877</v>
      </c>
      <c r="C166"/>
      <c r="D166" s="47">
        <v>261.185</v>
      </c>
    </row>
    <row r="167" spans="1:4" ht="23.25">
      <c r="A167" s="204">
        <v>40070</v>
      </c>
      <c r="B167" s="46">
        <v>37878</v>
      </c>
      <c r="C167"/>
      <c r="D167" s="47">
        <v>261.195</v>
      </c>
    </row>
    <row r="168" spans="1:4" ht="23.25">
      <c r="A168" s="204">
        <v>40071</v>
      </c>
      <c r="B168" s="46">
        <v>37879</v>
      </c>
      <c r="C168"/>
      <c r="D168" s="47">
        <v>261.085</v>
      </c>
    </row>
    <row r="169" spans="1:4" ht="23.25">
      <c r="A169" s="204">
        <v>40072</v>
      </c>
      <c r="B169" s="46">
        <v>37880</v>
      </c>
      <c r="C169"/>
      <c r="D169" s="47">
        <v>261.135</v>
      </c>
    </row>
    <row r="170" spans="1:4" ht="23.25">
      <c r="A170" s="204">
        <v>40073</v>
      </c>
      <c r="B170" s="46">
        <v>37881</v>
      </c>
      <c r="C170"/>
      <c r="D170" s="47">
        <v>261.065</v>
      </c>
    </row>
    <row r="171" spans="1:4" ht="23.25">
      <c r="A171" s="204">
        <v>40074</v>
      </c>
      <c r="B171" s="46">
        <v>37882</v>
      </c>
      <c r="C171"/>
      <c r="D171" s="47">
        <v>262.705</v>
      </c>
    </row>
    <row r="172" spans="1:5" ht="23.25">
      <c r="A172" s="204">
        <v>40075</v>
      </c>
      <c r="B172" s="46">
        <v>37883</v>
      </c>
      <c r="C172"/>
      <c r="D172" s="47">
        <v>261.54499999999996</v>
      </c>
      <c r="E172" s="48">
        <v>261.396</v>
      </c>
    </row>
    <row r="173" spans="1:5" ht="23.25">
      <c r="A173" s="204">
        <v>40076</v>
      </c>
      <c r="B173" s="46">
        <v>37884</v>
      </c>
      <c r="C173"/>
      <c r="D173" s="47">
        <v>261.205</v>
      </c>
      <c r="E173" s="54"/>
    </row>
    <row r="174" spans="1:4" ht="23.25">
      <c r="A174" s="204">
        <v>40077</v>
      </c>
      <c r="B174" s="46">
        <v>37885</v>
      </c>
      <c r="C174"/>
      <c r="D174" s="47">
        <v>261.075</v>
      </c>
    </row>
    <row r="175" spans="1:4" ht="23.25">
      <c r="A175" s="204">
        <v>40078</v>
      </c>
      <c r="B175" s="46">
        <v>37886</v>
      </c>
      <c r="C175"/>
      <c r="D175" s="47">
        <v>261.125</v>
      </c>
    </row>
    <row r="176" spans="1:4" ht="23.25">
      <c r="A176" s="204">
        <v>40079</v>
      </c>
      <c r="B176" s="46">
        <v>37887</v>
      </c>
      <c r="C176"/>
      <c r="D176" s="47">
        <v>261.175</v>
      </c>
    </row>
    <row r="177" spans="1:4" ht="23.25">
      <c r="A177" s="204">
        <v>40080</v>
      </c>
      <c r="B177" s="46">
        <v>37888</v>
      </c>
      <c r="C177"/>
      <c r="D177" s="47">
        <v>261.09499999999997</v>
      </c>
    </row>
    <row r="178" spans="1:4" ht="23.25">
      <c r="A178" s="204">
        <v>40081</v>
      </c>
      <c r="B178" s="46">
        <v>37889</v>
      </c>
      <c r="C178"/>
      <c r="D178" s="47">
        <v>260.935</v>
      </c>
    </row>
    <row r="179" spans="1:4" ht="23.25">
      <c r="A179" s="204">
        <v>40082</v>
      </c>
      <c r="B179" s="46">
        <v>37890</v>
      </c>
      <c r="C179"/>
      <c r="D179" s="47">
        <v>260.875</v>
      </c>
    </row>
    <row r="180" spans="1:4" ht="23.25">
      <c r="A180" s="204">
        <v>40083</v>
      </c>
      <c r="B180" s="46">
        <v>37891</v>
      </c>
      <c r="C180"/>
      <c r="D180" s="47">
        <v>260.84499999999997</v>
      </c>
    </row>
    <row r="181" spans="1:4" ht="23.25">
      <c r="A181" s="204">
        <v>40084</v>
      </c>
      <c r="B181" s="46">
        <v>37892</v>
      </c>
      <c r="C181"/>
      <c r="D181" s="47">
        <v>260.825</v>
      </c>
    </row>
    <row r="182" spans="1:4" ht="23.25">
      <c r="A182" s="204">
        <v>40085</v>
      </c>
      <c r="B182" s="46">
        <v>37893</v>
      </c>
      <c r="C182"/>
      <c r="D182" s="47">
        <v>260.835</v>
      </c>
    </row>
    <row r="183" spans="1:4" ht="23.25">
      <c r="A183" s="204">
        <v>40086</v>
      </c>
      <c r="B183" s="46">
        <v>37894</v>
      </c>
      <c r="C183"/>
      <c r="D183" s="47">
        <v>261.015</v>
      </c>
    </row>
    <row r="184" spans="1:4" ht="23.25">
      <c r="A184" s="204">
        <v>40087</v>
      </c>
      <c r="B184" s="46">
        <v>37895</v>
      </c>
      <c r="C184"/>
      <c r="D184" s="47">
        <v>261.065</v>
      </c>
    </row>
    <row r="185" spans="1:4" ht="23.25">
      <c r="A185" s="204">
        <v>40088</v>
      </c>
      <c r="B185" s="46">
        <v>37896</v>
      </c>
      <c r="C185"/>
      <c r="D185" s="47">
        <v>260.925</v>
      </c>
    </row>
    <row r="186" spans="1:4" ht="23.25">
      <c r="A186" s="204">
        <v>40089</v>
      </c>
      <c r="B186" s="46">
        <v>37897</v>
      </c>
      <c r="C186"/>
      <c r="D186" s="47">
        <v>260.825</v>
      </c>
    </row>
    <row r="187" spans="1:5" ht="23.25">
      <c r="A187" s="204">
        <v>40090</v>
      </c>
      <c r="B187" s="46">
        <v>37898</v>
      </c>
      <c r="C187"/>
      <c r="D187" s="47">
        <v>260.775</v>
      </c>
      <c r="E187" s="48">
        <v>260.756</v>
      </c>
    </row>
    <row r="188" spans="1:4" ht="23.25">
      <c r="A188" s="204">
        <v>40091</v>
      </c>
      <c r="B188" s="46">
        <v>37899</v>
      </c>
      <c r="C188"/>
      <c r="D188" s="47">
        <v>260.72499999999997</v>
      </c>
    </row>
    <row r="189" spans="1:4" ht="23.25">
      <c r="A189" s="204">
        <v>40092</v>
      </c>
      <c r="B189" s="46">
        <v>37900</v>
      </c>
      <c r="C189"/>
      <c r="D189" s="47">
        <v>260.715</v>
      </c>
    </row>
    <row r="190" spans="1:4" ht="23.25">
      <c r="A190" s="204">
        <v>40093</v>
      </c>
      <c r="B190" s="46">
        <v>37901</v>
      </c>
      <c r="C190"/>
      <c r="D190" s="47">
        <v>260.72499999999997</v>
      </c>
    </row>
    <row r="191" spans="1:4" ht="23.25">
      <c r="A191" s="204">
        <v>40094</v>
      </c>
      <c r="B191" s="46">
        <v>37902</v>
      </c>
      <c r="C191"/>
      <c r="D191" s="47">
        <v>260.735</v>
      </c>
    </row>
    <row r="192" spans="1:4" ht="23.25">
      <c r="A192" s="204">
        <v>40095</v>
      </c>
      <c r="B192" s="46">
        <v>37903</v>
      </c>
      <c r="C192"/>
      <c r="D192" s="47">
        <v>260.625</v>
      </c>
    </row>
    <row r="193" spans="1:4" ht="23.25">
      <c r="A193" s="204">
        <v>40096</v>
      </c>
      <c r="B193" s="46">
        <v>37904</v>
      </c>
      <c r="C193"/>
      <c r="D193" s="47">
        <v>260.625</v>
      </c>
    </row>
    <row r="194" spans="1:4" ht="23.25">
      <c r="A194" s="204">
        <v>40097</v>
      </c>
      <c r="B194" s="46">
        <v>37905</v>
      </c>
      <c r="C194"/>
      <c r="D194" s="47">
        <v>260.645</v>
      </c>
    </row>
    <row r="195" spans="1:4" ht="23.25">
      <c r="A195" s="204">
        <v>40098</v>
      </c>
      <c r="B195" s="46">
        <v>37906</v>
      </c>
      <c r="C195"/>
      <c r="D195" s="47">
        <v>260.66499999999996</v>
      </c>
    </row>
    <row r="196" spans="1:4" ht="23.25">
      <c r="A196" s="204">
        <v>40099</v>
      </c>
      <c r="B196" s="46">
        <v>37907</v>
      </c>
      <c r="C196"/>
      <c r="D196" s="47">
        <v>260.625</v>
      </c>
    </row>
    <row r="197" spans="1:4" ht="23.25">
      <c r="A197" s="204">
        <v>40100</v>
      </c>
      <c r="B197" s="46">
        <v>37908</v>
      </c>
      <c r="C197"/>
      <c r="D197" s="47">
        <v>260.60499999999996</v>
      </c>
    </row>
    <row r="198" spans="1:4" ht="23.25">
      <c r="A198" s="204">
        <v>40101</v>
      </c>
      <c r="B198" s="46">
        <v>37909</v>
      </c>
      <c r="C198"/>
      <c r="D198" s="47">
        <v>260.565</v>
      </c>
    </row>
    <row r="199" spans="1:4" ht="23.25">
      <c r="A199" s="204">
        <v>40102</v>
      </c>
      <c r="B199" s="46">
        <v>37910</v>
      </c>
      <c r="C199"/>
      <c r="D199" s="47">
        <v>260.565</v>
      </c>
    </row>
    <row r="200" spans="1:4" ht="23.25">
      <c r="A200" s="204">
        <v>40103</v>
      </c>
      <c r="B200" s="46">
        <v>37911</v>
      </c>
      <c r="C200"/>
      <c r="D200" s="47">
        <v>260.54499999999996</v>
      </c>
    </row>
    <row r="201" spans="1:4" ht="23.25">
      <c r="A201" s="204">
        <v>40104</v>
      </c>
      <c r="B201" s="46">
        <v>37912</v>
      </c>
      <c r="C201"/>
      <c r="D201" s="47">
        <v>260.54499999999996</v>
      </c>
    </row>
    <row r="202" spans="1:5" ht="23.25">
      <c r="A202" s="204">
        <v>40105</v>
      </c>
      <c r="B202" s="46">
        <v>37913</v>
      </c>
      <c r="C202"/>
      <c r="D202" s="47">
        <v>260.465</v>
      </c>
      <c r="E202" s="48">
        <v>260.456</v>
      </c>
    </row>
    <row r="203" spans="1:4" ht="23.25">
      <c r="A203" s="204">
        <v>40106</v>
      </c>
      <c r="B203" s="46">
        <v>37914</v>
      </c>
      <c r="C203"/>
      <c r="D203" s="47">
        <v>260.485</v>
      </c>
    </row>
    <row r="204" spans="1:4" ht="23.25">
      <c r="A204" s="204">
        <v>40107</v>
      </c>
      <c r="B204" s="46">
        <v>37915</v>
      </c>
      <c r="C204"/>
      <c r="D204" s="47">
        <v>260.485</v>
      </c>
    </row>
    <row r="205" spans="1:5" ht="23.25">
      <c r="A205" s="204">
        <v>40108</v>
      </c>
      <c r="B205" s="46">
        <v>37916</v>
      </c>
      <c r="C205"/>
      <c r="D205" s="47">
        <v>260.465</v>
      </c>
      <c r="E205" s="54"/>
    </row>
    <row r="206" spans="1:4" ht="23.25">
      <c r="A206" s="204">
        <v>40109</v>
      </c>
      <c r="B206" s="46">
        <v>37917</v>
      </c>
      <c r="C206"/>
      <c r="D206" s="47">
        <v>260.585</v>
      </c>
    </row>
    <row r="207" spans="1:4" ht="23.25">
      <c r="A207" s="204">
        <v>40110</v>
      </c>
      <c r="B207" s="46">
        <v>37918</v>
      </c>
      <c r="C207"/>
      <c r="D207" s="47">
        <v>261.04499999999996</v>
      </c>
    </row>
    <row r="208" spans="1:4" ht="23.25">
      <c r="A208" s="204">
        <v>40111</v>
      </c>
      <c r="B208" s="46">
        <v>37919</v>
      </c>
      <c r="C208"/>
      <c r="D208" s="47">
        <v>261.395</v>
      </c>
    </row>
    <row r="209" spans="1:5" ht="23.25">
      <c r="A209" s="204">
        <v>40112</v>
      </c>
      <c r="B209" s="46">
        <v>37920</v>
      </c>
      <c r="C209"/>
      <c r="D209" s="47">
        <v>260.875</v>
      </c>
      <c r="E209" s="48">
        <v>260.796</v>
      </c>
    </row>
    <row r="210" spans="1:4" ht="23.25">
      <c r="A210" s="204">
        <v>40113</v>
      </c>
      <c r="B210" s="46">
        <v>37921</v>
      </c>
      <c r="C210"/>
      <c r="D210" s="47">
        <v>260.685</v>
      </c>
    </row>
    <row r="211" spans="1:4" ht="23.25">
      <c r="A211" s="204">
        <v>40114</v>
      </c>
      <c r="B211" s="46">
        <v>37922</v>
      </c>
      <c r="C211"/>
      <c r="D211" s="47">
        <v>260.615</v>
      </c>
    </row>
    <row r="212" spans="1:4" ht="23.25">
      <c r="A212" s="204">
        <v>40115</v>
      </c>
      <c r="B212" s="46">
        <v>37923</v>
      </c>
      <c r="C212"/>
      <c r="D212" s="47">
        <v>260.565</v>
      </c>
    </row>
    <row r="213" spans="1:4" ht="23.25">
      <c r="A213" s="204">
        <v>40116</v>
      </c>
      <c r="B213" s="46">
        <v>37924</v>
      </c>
      <c r="C213"/>
      <c r="D213" s="47">
        <v>260.54499999999996</v>
      </c>
    </row>
    <row r="214" spans="1:4" ht="23.25">
      <c r="A214" s="204">
        <v>40117</v>
      </c>
      <c r="B214" s="46">
        <v>37925</v>
      </c>
      <c r="C214"/>
      <c r="D214" s="47">
        <v>260.525</v>
      </c>
    </row>
    <row r="215" spans="1:4" ht="23.25">
      <c r="A215" s="204">
        <v>40118</v>
      </c>
      <c r="B215" s="46">
        <v>37926</v>
      </c>
      <c r="C215"/>
      <c r="D215" s="47">
        <v>260.455</v>
      </c>
    </row>
    <row r="216" spans="1:4" ht="23.25">
      <c r="A216" s="204">
        <v>40119</v>
      </c>
      <c r="B216" s="46">
        <v>37927</v>
      </c>
      <c r="C216"/>
      <c r="D216" s="47">
        <v>260.445</v>
      </c>
    </row>
    <row r="217" spans="1:4" ht="23.25">
      <c r="A217" s="204">
        <v>40120</v>
      </c>
      <c r="B217" s="46">
        <v>37928</v>
      </c>
      <c r="C217"/>
      <c r="D217" s="47">
        <v>260.435</v>
      </c>
    </row>
    <row r="218" spans="1:4" ht="23.25">
      <c r="A218" s="204">
        <v>40121</v>
      </c>
      <c r="B218" s="46">
        <v>37929</v>
      </c>
      <c r="C218"/>
      <c r="D218" s="47">
        <v>260.455</v>
      </c>
    </row>
    <row r="219" spans="1:4" ht="23.25">
      <c r="A219" s="204">
        <v>40122</v>
      </c>
      <c r="B219" s="46">
        <v>37930</v>
      </c>
      <c r="C219"/>
      <c r="D219" s="47">
        <v>260.435</v>
      </c>
    </row>
    <row r="220" spans="1:5" ht="23.25">
      <c r="A220" s="204">
        <v>40123</v>
      </c>
      <c r="B220" s="46">
        <v>37931</v>
      </c>
      <c r="C220"/>
      <c r="D220" s="47">
        <v>260.445</v>
      </c>
      <c r="E220" s="48">
        <v>260.426</v>
      </c>
    </row>
    <row r="221" spans="1:4" ht="23.25">
      <c r="A221" s="204">
        <v>40124</v>
      </c>
      <c r="B221" s="46">
        <v>37932</v>
      </c>
      <c r="C221"/>
      <c r="D221" s="47">
        <v>260.425</v>
      </c>
    </row>
    <row r="222" spans="1:4" ht="23.25">
      <c r="A222" s="204">
        <v>40125</v>
      </c>
      <c r="B222" s="46">
        <v>37933</v>
      </c>
      <c r="C222"/>
      <c r="D222" s="47">
        <v>260.435</v>
      </c>
    </row>
    <row r="223" spans="1:4" ht="23.25">
      <c r="A223" s="204">
        <v>40126</v>
      </c>
      <c r="B223" s="46">
        <v>37934</v>
      </c>
      <c r="C223"/>
      <c r="D223" s="47">
        <v>260.445</v>
      </c>
    </row>
    <row r="224" spans="1:4" ht="23.25">
      <c r="A224" s="204">
        <v>40127</v>
      </c>
      <c r="B224" s="46">
        <v>37935</v>
      </c>
      <c r="C224"/>
      <c r="D224" s="47">
        <v>260.395</v>
      </c>
    </row>
    <row r="225" spans="1:4" ht="23.25">
      <c r="A225" s="204">
        <v>40128</v>
      </c>
      <c r="B225" s="46">
        <v>37936</v>
      </c>
      <c r="C225"/>
      <c r="D225" s="47">
        <v>260.445</v>
      </c>
    </row>
    <row r="226" spans="1:4" ht="23.25">
      <c r="A226" s="204">
        <v>40129</v>
      </c>
      <c r="B226" s="46">
        <v>37937</v>
      </c>
      <c r="C226"/>
      <c r="D226" s="47">
        <v>260.485</v>
      </c>
    </row>
    <row r="227" spans="1:5" ht="23.25">
      <c r="A227" s="204">
        <v>40130</v>
      </c>
      <c r="B227" s="46">
        <v>37938</v>
      </c>
      <c r="C227"/>
      <c r="D227" s="47">
        <v>260.465</v>
      </c>
      <c r="E227" s="48">
        <v>260.456</v>
      </c>
    </row>
    <row r="228" spans="1:4" ht="23.25">
      <c r="A228" s="204">
        <v>40131</v>
      </c>
      <c r="B228" s="46">
        <v>37939</v>
      </c>
      <c r="C228"/>
      <c r="D228" s="47">
        <v>260.435</v>
      </c>
    </row>
    <row r="229" spans="1:4" ht="23.25">
      <c r="A229" s="204">
        <v>40132</v>
      </c>
      <c r="B229" s="46">
        <v>37940</v>
      </c>
      <c r="C229"/>
      <c r="D229" s="47">
        <v>260.425</v>
      </c>
    </row>
    <row r="230" spans="1:4" ht="23.25">
      <c r="A230" s="204">
        <v>40133</v>
      </c>
      <c r="B230" s="46">
        <v>37941</v>
      </c>
      <c r="C230"/>
      <c r="D230" s="47">
        <v>260.395</v>
      </c>
    </row>
    <row r="231" spans="1:4" ht="23.25">
      <c r="A231" s="204">
        <v>40134</v>
      </c>
      <c r="B231" s="46">
        <v>37942</v>
      </c>
      <c r="C231"/>
      <c r="D231" s="47">
        <v>260.405</v>
      </c>
    </row>
    <row r="232" spans="1:4" ht="23.25">
      <c r="A232" s="204">
        <v>40135</v>
      </c>
      <c r="B232" s="46">
        <v>37943</v>
      </c>
      <c r="C232"/>
      <c r="D232" s="47">
        <v>260.445</v>
      </c>
    </row>
    <row r="233" spans="1:4" ht="23.25">
      <c r="A233" s="204">
        <v>40136</v>
      </c>
      <c r="B233" s="46">
        <v>37944</v>
      </c>
      <c r="C233"/>
      <c r="D233" s="47">
        <v>260.445</v>
      </c>
    </row>
    <row r="234" spans="1:5" ht="23.25">
      <c r="A234" s="204">
        <v>40137</v>
      </c>
      <c r="B234" s="46">
        <v>37945</v>
      </c>
      <c r="C234"/>
      <c r="D234" s="47">
        <v>260.425</v>
      </c>
      <c r="E234" s="48">
        <v>260.406</v>
      </c>
    </row>
    <row r="235" spans="1:4" ht="23.25">
      <c r="A235" s="204">
        <v>40138</v>
      </c>
      <c r="B235" s="46">
        <v>37946</v>
      </c>
      <c r="C235"/>
      <c r="D235" s="47">
        <v>260.385</v>
      </c>
    </row>
    <row r="236" spans="1:4" ht="23.25">
      <c r="A236" s="204">
        <v>40139</v>
      </c>
      <c r="B236" s="46">
        <v>37947</v>
      </c>
      <c r="C236"/>
      <c r="D236" s="47">
        <v>260.35499999999996</v>
      </c>
    </row>
    <row r="237" spans="1:4" ht="23.25">
      <c r="A237" s="204">
        <v>40140</v>
      </c>
      <c r="B237" s="46">
        <v>37948</v>
      </c>
      <c r="C237"/>
      <c r="D237" s="47">
        <v>260.315</v>
      </c>
    </row>
    <row r="238" spans="1:4" ht="23.25">
      <c r="A238" s="204">
        <v>40141</v>
      </c>
      <c r="B238" s="46">
        <v>37949</v>
      </c>
      <c r="C238"/>
      <c r="D238" s="47">
        <v>260.305</v>
      </c>
    </row>
    <row r="239" spans="1:4" ht="23.25">
      <c r="A239" s="204">
        <v>40142</v>
      </c>
      <c r="B239" s="46">
        <v>37950</v>
      </c>
      <c r="C239"/>
      <c r="D239" s="47">
        <v>260.29499999999996</v>
      </c>
    </row>
    <row r="240" spans="1:4" ht="23.25">
      <c r="A240" s="204">
        <v>40143</v>
      </c>
      <c r="B240" s="46">
        <v>37951</v>
      </c>
      <c r="C240"/>
      <c r="D240" s="47">
        <v>260.28499999999997</v>
      </c>
    </row>
    <row r="241" spans="1:4" ht="23.25">
      <c r="A241" s="204">
        <v>40144</v>
      </c>
      <c r="B241" s="46">
        <v>37952</v>
      </c>
      <c r="C241"/>
      <c r="D241" s="47">
        <v>260.29499999999996</v>
      </c>
    </row>
    <row r="242" spans="1:4" ht="23.25">
      <c r="A242" s="204">
        <v>40145</v>
      </c>
      <c r="B242" s="46">
        <v>37953</v>
      </c>
      <c r="C242"/>
      <c r="D242" s="47">
        <v>260.175</v>
      </c>
    </row>
    <row r="243" spans="1:5" ht="23.25">
      <c r="A243" s="204">
        <v>40146</v>
      </c>
      <c r="B243" s="46">
        <v>37954</v>
      </c>
      <c r="C243"/>
      <c r="D243" s="47">
        <v>260.205</v>
      </c>
      <c r="E243" s="54"/>
    </row>
    <row r="244" spans="1:4" ht="23.25">
      <c r="A244" s="204">
        <v>40147</v>
      </c>
      <c r="B244" s="46">
        <v>37955</v>
      </c>
      <c r="C244"/>
      <c r="D244" s="47">
        <v>260.205</v>
      </c>
    </row>
    <row r="245" spans="1:4" ht="23.25">
      <c r="A245" s="204">
        <v>40148</v>
      </c>
      <c r="B245" s="46">
        <v>37956</v>
      </c>
      <c r="C245"/>
      <c r="D245" s="47">
        <v>260.145</v>
      </c>
    </row>
    <row r="246" spans="1:4" ht="23.25">
      <c r="A246" s="204">
        <v>40149</v>
      </c>
      <c r="B246" s="46">
        <v>37957</v>
      </c>
      <c r="C246"/>
      <c r="D246" s="47">
        <v>260.235</v>
      </c>
    </row>
    <row r="247" spans="1:4" ht="23.25">
      <c r="A247" s="204">
        <v>40150</v>
      </c>
      <c r="B247" s="46">
        <v>37958</v>
      </c>
      <c r="C247"/>
      <c r="D247" s="47">
        <v>260.28499999999997</v>
      </c>
    </row>
    <row r="248" spans="1:4" ht="23.25">
      <c r="A248" s="204">
        <v>40151</v>
      </c>
      <c r="B248" s="46">
        <v>37959</v>
      </c>
      <c r="C248"/>
      <c r="D248" s="47">
        <v>260.085</v>
      </c>
    </row>
    <row r="249" spans="1:4" ht="23.25">
      <c r="A249" s="204">
        <v>40152</v>
      </c>
      <c r="B249" s="46">
        <v>37960</v>
      </c>
      <c r="C249"/>
      <c r="D249" s="47">
        <v>260.255</v>
      </c>
    </row>
    <row r="250" spans="1:4" ht="23.25">
      <c r="A250" s="204">
        <v>40153</v>
      </c>
      <c r="B250" s="46">
        <v>37961</v>
      </c>
      <c r="C250"/>
      <c r="D250" s="47">
        <v>259.79499999999996</v>
      </c>
    </row>
    <row r="251" spans="1:4" ht="23.25">
      <c r="A251" s="204">
        <v>40154</v>
      </c>
      <c r="B251" s="46">
        <v>37962</v>
      </c>
      <c r="C251"/>
      <c r="D251" s="47">
        <v>259.925</v>
      </c>
    </row>
    <row r="252" spans="1:4" ht="23.25">
      <c r="A252" s="204">
        <v>40155</v>
      </c>
      <c r="B252" s="46">
        <v>37963</v>
      </c>
      <c r="C252"/>
      <c r="D252" s="47">
        <v>260.015</v>
      </c>
    </row>
    <row r="253" spans="1:4" ht="23.25">
      <c r="A253" s="204">
        <v>40156</v>
      </c>
      <c r="B253" s="46">
        <v>37964</v>
      </c>
      <c r="C253"/>
      <c r="D253" s="47">
        <v>260.085</v>
      </c>
    </row>
    <row r="254" spans="1:4" ht="23.25">
      <c r="A254" s="204">
        <v>40157</v>
      </c>
      <c r="B254" s="46">
        <v>37965</v>
      </c>
      <c r="C254"/>
      <c r="D254" s="47">
        <v>259.745</v>
      </c>
    </row>
    <row r="255" spans="1:4" ht="23.25">
      <c r="A255" s="204">
        <v>40158</v>
      </c>
      <c r="B255" s="46">
        <v>37966</v>
      </c>
      <c r="C255"/>
      <c r="D255" s="47">
        <v>259.965</v>
      </c>
    </row>
    <row r="256" spans="1:5" ht="23.25">
      <c r="A256" s="204">
        <v>40159</v>
      </c>
      <c r="B256" s="46">
        <v>37967</v>
      </c>
      <c r="C256"/>
      <c r="D256" s="47">
        <v>260.075</v>
      </c>
      <c r="E256" s="48">
        <v>260.016</v>
      </c>
    </row>
    <row r="257" spans="1:4" ht="23.25">
      <c r="A257" s="204">
        <v>40160</v>
      </c>
      <c r="B257" s="46">
        <v>37968</v>
      </c>
      <c r="C257"/>
      <c r="D257" s="47">
        <v>260.135</v>
      </c>
    </row>
    <row r="258" spans="1:4" ht="23.25">
      <c r="A258" s="204">
        <v>40161</v>
      </c>
      <c r="B258" s="46">
        <v>37969</v>
      </c>
      <c r="C258"/>
      <c r="D258" s="47">
        <v>260.145</v>
      </c>
    </row>
    <row r="259" spans="1:4" ht="23.25">
      <c r="A259" s="204">
        <v>40162</v>
      </c>
      <c r="B259" s="46">
        <v>37970</v>
      </c>
      <c r="C259"/>
      <c r="D259" s="47">
        <v>260.195</v>
      </c>
    </row>
    <row r="260" spans="1:4" ht="23.25">
      <c r="A260" s="204">
        <v>40163</v>
      </c>
      <c r="B260" s="46">
        <v>37971</v>
      </c>
      <c r="C260"/>
      <c r="D260" s="47">
        <v>260.04499999999996</v>
      </c>
    </row>
    <row r="261" spans="1:4" ht="23.25">
      <c r="A261" s="204">
        <v>40164</v>
      </c>
      <c r="B261" s="46">
        <v>37972</v>
      </c>
      <c r="C261"/>
      <c r="D261" s="47">
        <v>260.025</v>
      </c>
    </row>
    <row r="262" spans="1:4" ht="23.25">
      <c r="A262" s="204">
        <v>40165</v>
      </c>
      <c r="B262" s="46">
        <v>37973</v>
      </c>
      <c r="C262"/>
      <c r="D262" s="47">
        <v>260.145</v>
      </c>
    </row>
    <row r="263" spans="1:5" ht="23.25">
      <c r="A263" s="204">
        <v>40166</v>
      </c>
      <c r="B263" s="46">
        <v>37974</v>
      </c>
      <c r="C263"/>
      <c r="D263" s="47">
        <v>260.265</v>
      </c>
      <c r="E263" s="48">
        <v>260.176</v>
      </c>
    </row>
    <row r="264" spans="1:4" ht="23.25">
      <c r="A264" s="204">
        <v>40167</v>
      </c>
      <c r="B264" s="46">
        <v>37975</v>
      </c>
      <c r="C264"/>
      <c r="D264" s="47">
        <v>260.115</v>
      </c>
    </row>
    <row r="265" spans="1:4" ht="23.25">
      <c r="A265" s="204">
        <v>40168</v>
      </c>
      <c r="B265" s="46">
        <v>37976</v>
      </c>
      <c r="C265"/>
      <c r="D265" s="47">
        <v>259.955</v>
      </c>
    </row>
    <row r="266" spans="1:4" ht="23.25">
      <c r="A266" s="204">
        <v>40169</v>
      </c>
      <c r="B266" s="46">
        <v>37977</v>
      </c>
      <c r="C266"/>
      <c r="D266" s="47">
        <v>260.10499999999996</v>
      </c>
    </row>
    <row r="267" spans="1:4" ht="23.25">
      <c r="A267" s="204">
        <v>40170</v>
      </c>
      <c r="B267" s="46">
        <v>37978</v>
      </c>
      <c r="C267"/>
      <c r="D267" s="47">
        <v>259.935</v>
      </c>
    </row>
    <row r="268" spans="1:4" ht="23.25">
      <c r="A268" s="204">
        <v>40171</v>
      </c>
      <c r="B268" s="46">
        <v>37979</v>
      </c>
      <c r="C268"/>
      <c r="D268" s="47">
        <v>259.925</v>
      </c>
    </row>
    <row r="269" spans="1:5" ht="23.25">
      <c r="A269" s="204">
        <v>40172</v>
      </c>
      <c r="B269" s="46">
        <v>37980</v>
      </c>
      <c r="C269"/>
      <c r="D269" s="47">
        <v>259.945</v>
      </c>
      <c r="E269" s="48">
        <v>259.906</v>
      </c>
    </row>
    <row r="270" spans="1:4" ht="23.25">
      <c r="A270" s="204">
        <v>40173</v>
      </c>
      <c r="B270" s="46">
        <v>37981</v>
      </c>
      <c r="C270"/>
      <c r="D270" s="47">
        <v>259.945</v>
      </c>
    </row>
    <row r="271" spans="1:4" ht="23.25">
      <c r="A271" s="204">
        <v>40174</v>
      </c>
      <c r="B271" s="46">
        <v>37982</v>
      </c>
      <c r="C271"/>
      <c r="D271" s="47">
        <v>259.815</v>
      </c>
    </row>
    <row r="272" spans="1:4" ht="23.25">
      <c r="A272" s="204">
        <v>40175</v>
      </c>
      <c r="B272" s="46">
        <v>37983</v>
      </c>
      <c r="C272"/>
      <c r="D272" s="47">
        <v>259.945</v>
      </c>
    </row>
    <row r="273" spans="1:4" ht="23.25">
      <c r="A273" s="204">
        <v>40176</v>
      </c>
      <c r="B273" s="46">
        <v>37984</v>
      </c>
      <c r="C273"/>
      <c r="D273" s="47">
        <v>259.91499999999996</v>
      </c>
    </row>
    <row r="274" spans="1:4" ht="23.25">
      <c r="A274" s="204">
        <v>40177</v>
      </c>
      <c r="B274" s="46">
        <v>37985</v>
      </c>
      <c r="C274"/>
      <c r="D274" s="47">
        <v>260.10499999999996</v>
      </c>
    </row>
    <row r="275" spans="1:4" ht="23.25">
      <c r="A275" s="204">
        <v>40178</v>
      </c>
      <c r="B275" s="46">
        <v>37986</v>
      </c>
      <c r="C275"/>
      <c r="D275" s="47">
        <v>259.815</v>
      </c>
    </row>
    <row r="276" spans="1:5" ht="23.25">
      <c r="A276" s="204">
        <v>40179</v>
      </c>
      <c r="B276" s="46">
        <v>37987</v>
      </c>
      <c r="C276"/>
      <c r="D276" s="47">
        <v>259.965</v>
      </c>
      <c r="E276" s="54"/>
    </row>
    <row r="277" spans="1:4" ht="23.25">
      <c r="A277" s="204">
        <v>40180</v>
      </c>
      <c r="B277" s="46">
        <v>37988</v>
      </c>
      <c r="C277"/>
      <c r="D277" s="47">
        <v>259.91499999999996</v>
      </c>
    </row>
    <row r="278" spans="1:4" ht="23.25">
      <c r="A278" s="204">
        <v>40181</v>
      </c>
      <c r="B278" s="46">
        <v>37989</v>
      </c>
      <c r="C278"/>
      <c r="D278" s="47">
        <v>259.925</v>
      </c>
    </row>
    <row r="279" spans="1:4" ht="23.25">
      <c r="A279" s="204">
        <v>40182</v>
      </c>
      <c r="B279" s="46">
        <v>37990</v>
      </c>
      <c r="C279"/>
      <c r="D279" s="47">
        <v>259.875</v>
      </c>
    </row>
    <row r="280" spans="1:4" ht="23.25">
      <c r="A280" s="204">
        <v>40183</v>
      </c>
      <c r="B280" s="46">
        <v>37991</v>
      </c>
      <c r="C280"/>
      <c r="D280" s="47">
        <v>259.805</v>
      </c>
    </row>
    <row r="281" spans="1:4" ht="23.25">
      <c r="A281" s="204">
        <v>40184</v>
      </c>
      <c r="B281" s="46">
        <v>37992</v>
      </c>
      <c r="C281"/>
      <c r="D281" s="47">
        <v>259.78499999999997</v>
      </c>
    </row>
    <row r="282" spans="1:4" ht="23.25">
      <c r="A282" s="204">
        <v>40185</v>
      </c>
      <c r="B282" s="46">
        <v>37993</v>
      </c>
      <c r="C282"/>
      <c r="D282" s="47">
        <v>259.84499999999997</v>
      </c>
    </row>
    <row r="283" spans="1:5" ht="23.25">
      <c r="A283" s="204">
        <v>40186</v>
      </c>
      <c r="B283" s="46">
        <v>37994</v>
      </c>
      <c r="C283"/>
      <c r="D283" s="47">
        <v>259.925</v>
      </c>
      <c r="E283" s="48">
        <v>259.876</v>
      </c>
    </row>
    <row r="284" spans="1:4" ht="23.25">
      <c r="A284" s="204">
        <v>40187</v>
      </c>
      <c r="B284" s="46">
        <v>37995</v>
      </c>
      <c r="C284"/>
      <c r="D284" s="47">
        <v>260.09499999999997</v>
      </c>
    </row>
    <row r="285" spans="1:4" ht="23.25">
      <c r="A285" s="204">
        <v>40188</v>
      </c>
      <c r="B285" s="46">
        <v>37996</v>
      </c>
      <c r="C285"/>
      <c r="D285" s="47">
        <v>260.245</v>
      </c>
    </row>
    <row r="286" spans="1:4" ht="23.25">
      <c r="A286" s="204">
        <v>40189</v>
      </c>
      <c r="B286" s="46">
        <v>37997</v>
      </c>
      <c r="C286"/>
      <c r="D286" s="47">
        <v>260.155</v>
      </c>
    </row>
    <row r="287" spans="1:4" ht="23.25">
      <c r="A287" s="204">
        <v>40190</v>
      </c>
      <c r="B287" s="46">
        <v>37998</v>
      </c>
      <c r="C287"/>
      <c r="D287" s="47">
        <v>260.115</v>
      </c>
    </row>
    <row r="288" spans="1:4" ht="23.25">
      <c r="A288" s="204">
        <v>40191</v>
      </c>
      <c r="B288" s="46">
        <v>37999</v>
      </c>
      <c r="C288"/>
      <c r="D288" s="47">
        <v>260.09499999999997</v>
      </c>
    </row>
    <row r="289" spans="1:4" ht="23.25">
      <c r="A289" s="204">
        <v>40192</v>
      </c>
      <c r="B289" s="46">
        <v>38000</v>
      </c>
      <c r="C289"/>
      <c r="D289" s="47">
        <v>260.075</v>
      </c>
    </row>
    <row r="290" spans="1:4" ht="23.25">
      <c r="A290" s="204">
        <v>40193</v>
      </c>
      <c r="B290" s="46">
        <v>38001</v>
      </c>
      <c r="C290"/>
      <c r="D290" s="47">
        <v>260.04499999999996</v>
      </c>
    </row>
    <row r="291" spans="1:4" ht="23.25">
      <c r="A291" s="204">
        <v>40194</v>
      </c>
      <c r="B291" s="46">
        <v>38002</v>
      </c>
      <c r="C291"/>
      <c r="D291" s="47">
        <v>260.055</v>
      </c>
    </row>
    <row r="292" spans="1:4" ht="23.25">
      <c r="A292" s="204">
        <v>40195</v>
      </c>
      <c r="B292" s="46">
        <v>38003</v>
      </c>
      <c r="C292"/>
      <c r="D292" s="47">
        <v>260.065</v>
      </c>
    </row>
    <row r="293" spans="1:5" ht="23.25">
      <c r="A293" s="204">
        <v>40196</v>
      </c>
      <c r="B293" s="46">
        <v>38004</v>
      </c>
      <c r="C293"/>
      <c r="D293" s="47">
        <v>259.97499999999997</v>
      </c>
      <c r="E293" s="48">
        <v>259.946</v>
      </c>
    </row>
    <row r="294" spans="1:4" ht="23.25">
      <c r="A294" s="204">
        <v>40197</v>
      </c>
      <c r="B294" s="46">
        <v>38005</v>
      </c>
      <c r="C294"/>
      <c r="D294" s="47">
        <v>259.945</v>
      </c>
    </row>
    <row r="295" spans="1:4" ht="23.25">
      <c r="A295" s="204">
        <v>40198</v>
      </c>
      <c r="B295" s="46">
        <v>38006</v>
      </c>
      <c r="C295"/>
      <c r="D295" s="47">
        <v>259.925</v>
      </c>
    </row>
    <row r="296" spans="1:4" ht="23.25">
      <c r="A296" s="204">
        <v>40199</v>
      </c>
      <c r="B296" s="46">
        <v>38007</v>
      </c>
      <c r="C296"/>
      <c r="D296" s="47">
        <v>259.79499999999996</v>
      </c>
    </row>
    <row r="297" spans="1:4" ht="23.25">
      <c r="A297" s="204">
        <v>40200</v>
      </c>
      <c r="B297" s="46">
        <v>38008</v>
      </c>
      <c r="C297"/>
      <c r="D297" s="47">
        <v>259.765</v>
      </c>
    </row>
    <row r="298" spans="1:4" ht="23.25">
      <c r="A298" s="204">
        <v>40201</v>
      </c>
      <c r="B298" s="46">
        <v>38009</v>
      </c>
      <c r="C298"/>
      <c r="D298" s="47">
        <v>259.59499999999997</v>
      </c>
    </row>
    <row r="299" spans="1:4" ht="23.25">
      <c r="A299" s="204">
        <v>40202</v>
      </c>
      <c r="B299" s="46">
        <v>38010</v>
      </c>
      <c r="C299"/>
      <c r="D299" s="47">
        <v>259.485</v>
      </c>
    </row>
    <row r="300" spans="1:5" ht="23.25">
      <c r="A300" s="204">
        <v>40203</v>
      </c>
      <c r="B300" s="46">
        <v>38011</v>
      </c>
      <c r="C300"/>
      <c r="D300" s="47">
        <v>259.775</v>
      </c>
      <c r="E300" s="48">
        <v>259.456</v>
      </c>
    </row>
    <row r="301" spans="1:4" ht="23.25">
      <c r="A301" s="204">
        <v>40204</v>
      </c>
      <c r="B301" s="46">
        <v>38012</v>
      </c>
      <c r="C301"/>
      <c r="D301" s="47">
        <v>260.085</v>
      </c>
    </row>
    <row r="302" spans="1:4" ht="23.25">
      <c r="A302" s="204">
        <v>40205</v>
      </c>
      <c r="B302" s="46">
        <v>38013</v>
      </c>
      <c r="C302"/>
      <c r="D302" s="47">
        <v>259.555</v>
      </c>
    </row>
    <row r="303" spans="1:4" ht="23.25">
      <c r="A303" s="204">
        <v>40206</v>
      </c>
      <c r="B303" s="46">
        <v>38014</v>
      </c>
      <c r="C303"/>
      <c r="D303" s="47">
        <v>259.515</v>
      </c>
    </row>
    <row r="304" spans="1:4" ht="23.25">
      <c r="A304" s="204">
        <v>40207</v>
      </c>
      <c r="B304" s="46">
        <v>38015</v>
      </c>
      <c r="C304"/>
      <c r="D304" s="47">
        <v>259.555</v>
      </c>
    </row>
    <row r="305" spans="1:4" ht="23.25">
      <c r="A305" s="204">
        <v>40208</v>
      </c>
      <c r="B305" s="46">
        <v>38016</v>
      </c>
      <c r="C305"/>
      <c r="D305" s="47">
        <v>259.59499999999997</v>
      </c>
    </row>
    <row r="306" spans="1:4" ht="23.25">
      <c r="A306" s="204">
        <v>40209</v>
      </c>
      <c r="B306" s="46">
        <v>38017</v>
      </c>
      <c r="C306"/>
      <c r="D306" s="47">
        <v>259.565</v>
      </c>
    </row>
    <row r="307" spans="1:4" ht="23.25">
      <c r="A307" s="204">
        <v>40210</v>
      </c>
      <c r="B307" s="46">
        <v>38018</v>
      </c>
      <c r="C307"/>
      <c r="D307" s="47">
        <v>259.745</v>
      </c>
    </row>
    <row r="308" spans="1:4" ht="23.25">
      <c r="A308" s="204">
        <v>40211</v>
      </c>
      <c r="B308" s="46">
        <v>38019</v>
      </c>
      <c r="C308"/>
      <c r="D308" s="47">
        <v>259.925</v>
      </c>
    </row>
    <row r="309" spans="1:4" ht="23.25">
      <c r="A309" s="204">
        <v>40212</v>
      </c>
      <c r="B309" s="46">
        <v>38020</v>
      </c>
      <c r="C309"/>
      <c r="D309" s="47">
        <v>259.435</v>
      </c>
    </row>
    <row r="310" spans="1:4" ht="23.25">
      <c r="A310" s="204">
        <v>40213</v>
      </c>
      <c r="B310" s="46">
        <v>38021</v>
      </c>
      <c r="C310"/>
      <c r="D310" s="47">
        <v>259.495</v>
      </c>
    </row>
    <row r="311" spans="1:4" ht="23.25">
      <c r="A311" s="204">
        <v>40214</v>
      </c>
      <c r="B311" s="46">
        <v>38022</v>
      </c>
      <c r="C311"/>
      <c r="D311" s="47">
        <v>259.635</v>
      </c>
    </row>
    <row r="312" spans="1:4" ht="23.25">
      <c r="A312" s="204">
        <v>40215</v>
      </c>
      <c r="B312" s="46">
        <v>38023</v>
      </c>
      <c r="C312"/>
      <c r="D312" s="47">
        <v>259.54499999999996</v>
      </c>
    </row>
    <row r="313" spans="1:4" ht="23.25">
      <c r="A313" s="204">
        <v>40216</v>
      </c>
      <c r="B313" s="46">
        <v>38024</v>
      </c>
      <c r="C313"/>
      <c r="D313" s="47">
        <v>259.435</v>
      </c>
    </row>
    <row r="314" spans="1:4" ht="23.25">
      <c r="A314" s="204">
        <v>40217</v>
      </c>
      <c r="B314" s="46">
        <v>38025</v>
      </c>
      <c r="C314"/>
      <c r="D314" s="47">
        <v>259.525</v>
      </c>
    </row>
    <row r="315" spans="1:4" ht="23.25">
      <c r="A315" s="204">
        <v>40218</v>
      </c>
      <c r="B315" s="46">
        <v>38026</v>
      </c>
      <c r="C315"/>
      <c r="D315" s="47">
        <v>259.435</v>
      </c>
    </row>
    <row r="316" spans="1:4" ht="23.25">
      <c r="A316" s="204">
        <v>40219</v>
      </c>
      <c r="B316" s="46">
        <v>38027</v>
      </c>
      <c r="C316"/>
      <c r="D316" s="47">
        <v>259.435</v>
      </c>
    </row>
    <row r="317" spans="1:4" ht="23.25">
      <c r="A317" s="204">
        <v>40220</v>
      </c>
      <c r="B317" s="46">
        <v>38028</v>
      </c>
      <c r="C317"/>
      <c r="D317" s="47">
        <v>259.435</v>
      </c>
    </row>
    <row r="318" spans="1:4" ht="23.25">
      <c r="A318" s="204">
        <v>40221</v>
      </c>
      <c r="B318" s="46">
        <v>38029</v>
      </c>
      <c r="C318"/>
      <c r="D318" s="47">
        <v>259.485</v>
      </c>
    </row>
    <row r="319" spans="1:4" ht="23.25">
      <c r="A319" s="204">
        <v>40222</v>
      </c>
      <c r="B319" s="46">
        <v>38030</v>
      </c>
      <c r="C319"/>
      <c r="D319" s="47">
        <v>259.515</v>
      </c>
    </row>
    <row r="320" spans="1:4" ht="23.25">
      <c r="A320" s="204">
        <v>40223</v>
      </c>
      <c r="B320" s="46">
        <v>38031</v>
      </c>
      <c r="C320"/>
      <c r="D320" s="47">
        <v>259.525</v>
      </c>
    </row>
    <row r="321" spans="1:4" ht="23.25">
      <c r="A321" s="204">
        <v>40224</v>
      </c>
      <c r="B321" s="46">
        <v>38032</v>
      </c>
      <c r="C321"/>
      <c r="D321" s="47">
        <v>259.555</v>
      </c>
    </row>
    <row r="322" spans="1:5" ht="23.25">
      <c r="A322" s="204">
        <v>40225</v>
      </c>
      <c r="B322" s="46">
        <v>38033</v>
      </c>
      <c r="C322"/>
      <c r="D322" s="47">
        <v>259.565</v>
      </c>
      <c r="E322" s="48">
        <v>259.565</v>
      </c>
    </row>
    <row r="323" spans="1:4" ht="23.25">
      <c r="A323" s="204">
        <v>40226</v>
      </c>
      <c r="B323" s="46">
        <v>38034</v>
      </c>
      <c r="C323"/>
      <c r="D323" s="47">
        <v>259.59499999999997</v>
      </c>
    </row>
    <row r="324" spans="1:4" ht="23.25">
      <c r="A324" s="204">
        <v>40227</v>
      </c>
      <c r="B324" s="46">
        <v>38035</v>
      </c>
      <c r="C324"/>
      <c r="D324" s="47">
        <v>259.575</v>
      </c>
    </row>
    <row r="325" spans="1:4" ht="23.25">
      <c r="A325" s="204">
        <v>40228</v>
      </c>
      <c r="B325" s="46">
        <v>38036</v>
      </c>
      <c r="C325"/>
      <c r="D325" s="47">
        <v>259.515</v>
      </c>
    </row>
    <row r="326" spans="1:4" ht="23.25">
      <c r="A326" s="204">
        <v>40229</v>
      </c>
      <c r="B326" s="46">
        <v>38037</v>
      </c>
      <c r="C326"/>
      <c r="D326" s="47">
        <v>259.465</v>
      </c>
    </row>
    <row r="327" spans="1:4" ht="23.25">
      <c r="A327" s="204">
        <v>40230</v>
      </c>
      <c r="B327" s="46">
        <v>38038</v>
      </c>
      <c r="C327"/>
      <c r="D327" s="47">
        <v>259.455</v>
      </c>
    </row>
    <row r="328" spans="1:4" ht="23.25">
      <c r="A328" s="204">
        <v>40231</v>
      </c>
      <c r="B328" s="46">
        <v>38039</v>
      </c>
      <c r="C328"/>
      <c r="D328" s="47">
        <v>259.435</v>
      </c>
    </row>
    <row r="329" spans="1:4" ht="23.25">
      <c r="A329" s="204">
        <v>40232</v>
      </c>
      <c r="B329" s="46">
        <v>38040</v>
      </c>
      <c r="C329"/>
      <c r="D329" s="47">
        <v>259.47499999999997</v>
      </c>
    </row>
    <row r="330" spans="1:4" ht="23.25">
      <c r="A330" s="204">
        <v>40233</v>
      </c>
      <c r="B330" s="46">
        <v>38041</v>
      </c>
      <c r="C330"/>
      <c r="D330" s="47">
        <v>259.41499999999996</v>
      </c>
    </row>
    <row r="331" spans="1:4" ht="23.25">
      <c r="A331" s="204">
        <v>40234</v>
      </c>
      <c r="B331" s="46">
        <v>38042</v>
      </c>
      <c r="C331"/>
      <c r="D331" s="47">
        <v>259.41499999999996</v>
      </c>
    </row>
    <row r="332" spans="1:4" ht="23.25">
      <c r="A332" s="204">
        <v>40235</v>
      </c>
      <c r="B332" s="46">
        <v>38043</v>
      </c>
      <c r="C332"/>
      <c r="D332" s="47">
        <v>259.435</v>
      </c>
    </row>
    <row r="333" spans="1:5" ht="23.25">
      <c r="A333" s="204">
        <v>40236</v>
      </c>
      <c r="B333" s="46">
        <v>38044</v>
      </c>
      <c r="C333"/>
      <c r="D333" s="47">
        <v>259.385</v>
      </c>
      <c r="E333" s="54"/>
    </row>
    <row r="334" spans="1:4" ht="23.25">
      <c r="A334" s="204">
        <v>40237</v>
      </c>
      <c r="B334" s="46">
        <v>38045</v>
      </c>
      <c r="C334"/>
      <c r="D334" s="47">
        <v>259.365</v>
      </c>
    </row>
    <row r="335" spans="1:4" ht="23.25">
      <c r="A335" s="204">
        <v>40238</v>
      </c>
      <c r="B335" s="46">
        <v>38046</v>
      </c>
      <c r="C335"/>
      <c r="D335" s="47">
        <v>259.29499999999996</v>
      </c>
    </row>
    <row r="336" spans="1:4" ht="23.25">
      <c r="A336" s="204">
        <v>40239</v>
      </c>
      <c r="B336" s="46">
        <v>38047</v>
      </c>
      <c r="C336"/>
      <c r="D336" s="47">
        <v>259.315</v>
      </c>
    </row>
    <row r="337" spans="1:4" ht="23.25">
      <c r="A337" s="204">
        <v>40240</v>
      </c>
      <c r="B337" s="46">
        <v>38048</v>
      </c>
      <c r="C337"/>
      <c r="D337" s="47">
        <v>259.28499999999997</v>
      </c>
    </row>
    <row r="338" spans="1:4" ht="23.25">
      <c r="A338" s="204">
        <v>40241</v>
      </c>
      <c r="B338" s="46">
        <v>38049</v>
      </c>
      <c r="C338"/>
      <c r="D338" s="47">
        <v>259.305</v>
      </c>
    </row>
    <row r="339" spans="1:4" ht="23.25">
      <c r="A339" s="204">
        <v>40242</v>
      </c>
      <c r="B339" s="46">
        <v>38050</v>
      </c>
      <c r="C339"/>
      <c r="D339" s="47">
        <v>259.365</v>
      </c>
    </row>
    <row r="340" spans="1:4" ht="23.25">
      <c r="A340" s="204">
        <v>40243</v>
      </c>
      <c r="B340" s="46">
        <v>38051</v>
      </c>
      <c r="C340"/>
      <c r="D340" s="47">
        <v>259.395</v>
      </c>
    </row>
    <row r="341" spans="1:4" ht="23.25">
      <c r="A341" s="204">
        <v>40244</v>
      </c>
      <c r="B341" s="46">
        <v>38052</v>
      </c>
      <c r="C341"/>
      <c r="D341" s="47">
        <v>259.375</v>
      </c>
    </row>
    <row r="342" spans="1:4" ht="23.25">
      <c r="A342" s="204">
        <v>40245</v>
      </c>
      <c r="B342" s="46">
        <v>38053</v>
      </c>
      <c r="C342"/>
      <c r="D342" s="47">
        <v>259.365</v>
      </c>
    </row>
    <row r="343" spans="1:4" ht="23.25">
      <c r="A343" s="204">
        <v>40246</v>
      </c>
      <c r="B343" s="46">
        <v>38054</v>
      </c>
      <c r="C343"/>
      <c r="D343" s="47">
        <v>259.35499999999996</v>
      </c>
    </row>
    <row r="344" spans="1:4" ht="23.25">
      <c r="A344" s="204">
        <v>40247</v>
      </c>
      <c r="B344" s="46">
        <v>38055</v>
      </c>
      <c r="C344"/>
      <c r="D344" s="47">
        <v>259.34499999999997</v>
      </c>
    </row>
    <row r="345" spans="1:4" ht="23.25">
      <c r="A345" s="204">
        <v>40248</v>
      </c>
      <c r="B345" s="46">
        <v>38056</v>
      </c>
      <c r="C345"/>
      <c r="D345" s="47">
        <v>259.34499999999997</v>
      </c>
    </row>
    <row r="346" spans="1:4" ht="23.25">
      <c r="A346" s="204">
        <v>40249</v>
      </c>
      <c r="B346" s="46">
        <v>38057</v>
      </c>
      <c r="C346"/>
      <c r="D346" s="47">
        <v>259.235</v>
      </c>
    </row>
    <row r="347" spans="1:4" ht="23.25">
      <c r="A347" s="204">
        <v>40250</v>
      </c>
      <c r="B347" s="46">
        <v>38058</v>
      </c>
      <c r="C347"/>
      <c r="D347" s="47">
        <v>259.265</v>
      </c>
    </row>
    <row r="348" spans="1:4" ht="23.25">
      <c r="A348" s="204">
        <v>40251</v>
      </c>
      <c r="B348" s="46">
        <v>38059</v>
      </c>
      <c r="C348"/>
      <c r="D348" s="47">
        <v>259.275</v>
      </c>
    </row>
    <row r="349" spans="1:4" ht="23.25">
      <c r="A349" s="204">
        <v>40252</v>
      </c>
      <c r="B349" s="46">
        <v>38060</v>
      </c>
      <c r="C349"/>
      <c r="D349" s="47">
        <v>259.265</v>
      </c>
    </row>
    <row r="350" spans="1:4" ht="23.25">
      <c r="A350" s="204">
        <v>40253</v>
      </c>
      <c r="B350" s="46">
        <v>38061</v>
      </c>
      <c r="C350"/>
      <c r="D350" s="47">
        <v>259.265</v>
      </c>
    </row>
    <row r="351" spans="1:4" ht="23.25">
      <c r="A351" s="204">
        <v>40254</v>
      </c>
      <c r="B351" s="46">
        <v>38062</v>
      </c>
      <c r="C351"/>
      <c r="D351" s="47">
        <v>259.325</v>
      </c>
    </row>
    <row r="352" spans="1:4" ht="23.25">
      <c r="A352" s="204">
        <v>40255</v>
      </c>
      <c r="B352" s="46">
        <v>38063</v>
      </c>
      <c r="C352"/>
      <c r="D352" s="47">
        <v>259.34499999999997</v>
      </c>
    </row>
    <row r="353" spans="1:4" ht="23.25">
      <c r="A353" s="204">
        <v>40256</v>
      </c>
      <c r="B353" s="46">
        <v>38064</v>
      </c>
      <c r="C353"/>
      <c r="D353" s="47">
        <v>259.365</v>
      </c>
    </row>
    <row r="354" spans="1:4" ht="23.25">
      <c r="A354" s="204">
        <v>40257</v>
      </c>
      <c r="B354" s="46">
        <v>38065</v>
      </c>
      <c r="C354"/>
      <c r="D354" s="47">
        <v>259.41499999999996</v>
      </c>
    </row>
    <row r="355" spans="1:4" ht="23.25">
      <c r="A355" s="204">
        <v>40258</v>
      </c>
      <c r="B355" s="46">
        <v>38066</v>
      </c>
      <c r="C355"/>
      <c r="D355" s="47">
        <v>259.335</v>
      </c>
    </row>
    <row r="356" spans="1:4" ht="23.25">
      <c r="A356" s="204">
        <v>40259</v>
      </c>
      <c r="B356" s="46">
        <v>38067</v>
      </c>
      <c r="C356"/>
      <c r="D356" s="47">
        <v>259.315</v>
      </c>
    </row>
    <row r="357" spans="1:4" ht="23.25">
      <c r="A357" s="204">
        <v>40260</v>
      </c>
      <c r="B357" s="46">
        <v>38068</v>
      </c>
      <c r="C357"/>
      <c r="D357" s="47">
        <v>259.305</v>
      </c>
    </row>
    <row r="358" spans="1:4" ht="23.25">
      <c r="A358" s="204">
        <v>40261</v>
      </c>
      <c r="B358" s="46">
        <v>38069</v>
      </c>
      <c r="C358"/>
      <c r="D358" s="47">
        <v>259.28499999999997</v>
      </c>
    </row>
    <row r="359" spans="1:5" ht="23.25">
      <c r="A359" s="204">
        <v>40262</v>
      </c>
      <c r="B359" s="46">
        <v>38070</v>
      </c>
      <c r="C359"/>
      <c r="D359" s="47">
        <v>259.265</v>
      </c>
      <c r="E359" s="54"/>
    </row>
    <row r="360" spans="1:4" ht="23.25">
      <c r="A360" s="204">
        <v>40263</v>
      </c>
      <c r="B360" s="46">
        <v>38071</v>
      </c>
      <c r="C360"/>
      <c r="D360" s="47">
        <v>259.265</v>
      </c>
    </row>
    <row r="361" spans="1:4" ht="23.25">
      <c r="A361" s="204">
        <v>40264</v>
      </c>
      <c r="B361" s="46">
        <v>38072</v>
      </c>
      <c r="C361"/>
      <c r="D361" s="47">
        <v>259.365</v>
      </c>
    </row>
    <row r="362" spans="1:4" ht="23.25">
      <c r="A362" s="204">
        <v>40265</v>
      </c>
      <c r="B362" s="46">
        <v>38073</v>
      </c>
      <c r="C362"/>
      <c r="D362" s="47">
        <v>259.385</v>
      </c>
    </row>
    <row r="363" spans="1:4" ht="23.25">
      <c r="A363" s="204">
        <v>40266</v>
      </c>
      <c r="B363" s="46">
        <v>38074</v>
      </c>
      <c r="C363"/>
      <c r="D363" s="47">
        <v>259.255</v>
      </c>
    </row>
    <row r="364" spans="1:4" ht="23.25">
      <c r="A364" s="204">
        <v>40267</v>
      </c>
      <c r="B364" s="46">
        <v>38075</v>
      </c>
      <c r="C364"/>
      <c r="D364" s="47">
        <v>259.235</v>
      </c>
    </row>
    <row r="365" spans="1:4" ht="23.25">
      <c r="A365" s="204">
        <v>40268</v>
      </c>
      <c r="B365" s="46">
        <v>38076</v>
      </c>
      <c r="C365"/>
      <c r="D365" s="47">
        <v>259.265</v>
      </c>
    </row>
    <row r="366" spans="1:4" ht="23.25">
      <c r="A366" s="204">
        <v>40269</v>
      </c>
      <c r="B366" s="46">
        <v>38077</v>
      </c>
      <c r="C366"/>
      <c r="D366" s="47"/>
    </row>
    <row r="367" ht="21">
      <c r="E367" s="49"/>
    </row>
  </sheetData>
  <sheetProtection/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noom</cp:lastModifiedBy>
  <cp:lastPrinted>2005-11-02T03:41:34Z</cp:lastPrinted>
  <dcterms:created xsi:type="dcterms:W3CDTF">1998-07-27T01:16:02Z</dcterms:created>
  <dcterms:modified xsi:type="dcterms:W3CDTF">2019-07-04T04:19:07Z</dcterms:modified>
  <cp:category/>
  <cp:version/>
  <cp:contentType/>
  <cp:contentStatus/>
</cp:coreProperties>
</file>